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1955" windowHeight="2985"/>
  </bookViews>
  <sheets>
    <sheet name="USLE-ALT" sheetId="1" r:id="rId1"/>
    <sheet name="Slope Length Chart" sheetId="2" r:id="rId2"/>
  </sheets>
  <definedNames>
    <definedName name="_xlnm.Print_Area" localSheetId="0">'USLE-ALT'!$A$1:$L$30</definedName>
  </definedNames>
  <calcPr calcId="145621"/>
</workbook>
</file>

<file path=xl/calcChain.xml><?xml version="1.0" encoding="utf-8"?>
<calcChain xmlns="http://schemas.openxmlformats.org/spreadsheetml/2006/main">
  <c r="S32" i="2" l="1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E15" i="1"/>
  <c r="G15" i="1"/>
  <c r="I15" i="1"/>
  <c r="K15" i="1"/>
  <c r="C15" i="1"/>
  <c r="C19" i="1" l="1"/>
  <c r="C20" i="1" s="1"/>
  <c r="G19" i="1"/>
  <c r="G20" i="1" s="1"/>
  <c r="K19" i="1"/>
  <c r="K20" i="1" s="1"/>
  <c r="I19" i="1"/>
  <c r="I20" i="1" s="1"/>
  <c r="E19" i="1"/>
  <c r="E20" i="1" s="1"/>
</calcChain>
</file>

<file path=xl/sharedStrings.xml><?xml version="1.0" encoding="utf-8"?>
<sst xmlns="http://schemas.openxmlformats.org/spreadsheetml/2006/main" count="51" uniqueCount="43">
  <si>
    <t>NAPA COUNTY RESOURCE CONSERVATION DISTRICT</t>
  </si>
  <si>
    <t>USLE LAYOUT AND PRACTICE  ALTERNATIVES               A=(R)(K)(LS)(C)(P)</t>
  </si>
  <si>
    <t>FOR:</t>
  </si>
  <si>
    <t>SOIL TYPE:</t>
  </si>
  <si>
    <t>T=</t>
  </si>
  <si>
    <t>USER:</t>
  </si>
  <si>
    <t xml:space="preserve"> </t>
  </si>
  <si>
    <t>DATE:</t>
  </si>
  <si>
    <t>FACTOR:</t>
  </si>
  <si>
    <t>DESCRIPTION</t>
  </si>
  <si>
    <t xml:space="preserve"> #1  </t>
  </si>
  <si>
    <t xml:space="preserve">/Describe              </t>
  </si>
  <si>
    <t xml:space="preserve">#2  </t>
  </si>
  <si>
    <t>/Describe</t>
  </si>
  <si>
    <t xml:space="preserve">#3  </t>
  </si>
  <si>
    <t xml:space="preserve">#4  </t>
  </si>
  <si>
    <t xml:space="preserve">#5  </t>
  </si>
  <si>
    <t>R</t>
  </si>
  <si>
    <t>Rainfall</t>
  </si>
  <si>
    <t>K</t>
  </si>
  <si>
    <t>Soil Erosiveness</t>
  </si>
  <si>
    <t xml:space="preserve">Slope length (ft) </t>
  </si>
  <si>
    <t>S</t>
  </si>
  <si>
    <t>LS</t>
  </si>
  <si>
    <t xml:space="preserve">Calculated LS </t>
  </si>
  <si>
    <t>C</t>
  </si>
  <si>
    <t>Cover</t>
  </si>
  <si>
    <t>P</t>
  </si>
  <si>
    <t>Practice</t>
  </si>
  <si>
    <t>vertical</t>
  </si>
  <si>
    <t>A</t>
  </si>
  <si>
    <t>Soil loss, tons/acre</t>
  </si>
  <si>
    <t>Soil loss, tons</t>
  </si>
  <si>
    <t>Segmented LS</t>
  </si>
  <si>
    <t>Segments</t>
  </si>
  <si>
    <t>Use</t>
  </si>
  <si>
    <t>Factor</t>
  </si>
  <si>
    <t>Product</t>
  </si>
  <si>
    <t>A=(R)(K)(LS)(C)(P)</t>
  </si>
  <si>
    <t>Gradient (%)</t>
  </si>
  <si>
    <t>Percent Slope</t>
  </si>
  <si>
    <t>Slope Length</t>
  </si>
  <si>
    <t># of Acres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</si>
</sst>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0"/>
      <name val="MS Sans Serif"/>
    </font>
    <font>
      <sz val="10"/>
      <name val="MS Sans Serif"/>
    </font>
    <font>
      <sz val="12"/>
      <name val="MS Sans Serif"/>
    </font>
    <font>
      <sz val="8"/>
      <name val="MS Sans Serif"/>
    </font>
    <font>
      <sz val="10"/>
      <name val="MS Sans Serif"/>
      <family val="2"/>
    </font>
    <font>
      <sz val="12"/>
      <name val="MS Sans Serif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2" fillId="0" borderId="0" xfId="0" applyFont="1" applyBorder="1"/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/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 applyProtection="1"/>
    <xf numFmtId="0" fontId="2" fillId="0" borderId="2" xfId="0" applyFont="1" applyBorder="1" applyAlignment="1">
      <alignment horizontal="centerContinuous"/>
    </xf>
    <xf numFmtId="0" fontId="2" fillId="0" borderId="2" xfId="0" applyFont="1" applyBorder="1"/>
    <xf numFmtId="0" fontId="2" fillId="0" borderId="0" xfId="0" applyFont="1" applyBorder="1" applyProtection="1"/>
    <xf numFmtId="0" fontId="2" fillId="0" borderId="3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4" xfId="0" applyFont="1" applyBorder="1" applyAlignment="1" applyProtection="1"/>
    <xf numFmtId="0" fontId="2" fillId="0" borderId="4" xfId="0" quotePrefix="1" applyFont="1" applyBorder="1" applyAlignment="1" applyProtection="1"/>
    <xf numFmtId="0" fontId="2" fillId="0" borderId="4" xfId="0" quotePrefix="1" applyFont="1" applyBorder="1" applyProtection="1"/>
    <xf numFmtId="0" fontId="2" fillId="0" borderId="5" xfId="0" quotePrefix="1" applyFont="1" applyBorder="1" applyProtection="1"/>
    <xf numFmtId="0" fontId="2" fillId="0" borderId="5" xfId="0" applyFont="1" applyBorder="1" applyProtection="1"/>
    <xf numFmtId="0" fontId="2" fillId="0" borderId="6" xfId="0" applyFont="1" applyBorder="1" applyAlignment="1" applyProtection="1">
      <alignment horizontal="right"/>
    </xf>
    <xf numFmtId="0" fontId="0" fillId="0" borderId="0" xfId="0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2" fillId="0" borderId="3" xfId="0" applyFont="1" applyBorder="1" applyAlignment="1"/>
    <xf numFmtId="0" fontId="2" fillId="0" borderId="3" xfId="0" applyFont="1" applyBorder="1" applyAlignment="1" applyProtection="1">
      <alignment horizontal="right"/>
    </xf>
    <xf numFmtId="0" fontId="2" fillId="0" borderId="3" xfId="0" quotePrefix="1" applyFont="1" applyBorder="1" applyProtection="1"/>
    <xf numFmtId="0" fontId="2" fillId="0" borderId="7" xfId="0" applyFont="1" applyBorder="1"/>
    <xf numFmtId="2" fontId="2" fillId="0" borderId="0" xfId="0" applyNumberFormat="1" applyFont="1"/>
    <xf numFmtId="2" fontId="2" fillId="0" borderId="0" xfId="0" applyNumberFormat="1" applyFont="1" applyBorder="1" applyAlignment="1"/>
    <xf numFmtId="2" fontId="0" fillId="0" borderId="0" xfId="0" applyNumberFormat="1"/>
    <xf numFmtId="2" fontId="2" fillId="0" borderId="0" xfId="0" applyNumberFormat="1" applyFont="1" applyBorder="1" applyAlignment="1" applyProtection="1">
      <alignment horizontal="right"/>
    </xf>
    <xf numFmtId="2" fontId="2" fillId="0" borderId="6" xfId="0" applyNumberFormat="1" applyFont="1" applyBorder="1" applyAlignment="1" applyProtection="1">
      <alignment horizontal="right"/>
    </xf>
    <xf numFmtId="2" fontId="2" fillId="0" borderId="8" xfId="0" applyNumberFormat="1" applyFont="1" applyBorder="1" applyAlignment="1" applyProtection="1">
      <protection locked="0"/>
    </xf>
    <xf numFmtId="2" fontId="2" fillId="0" borderId="1" xfId="0" applyNumberFormat="1" applyFont="1" applyBorder="1" applyAlignment="1"/>
    <xf numFmtId="2" fontId="2" fillId="0" borderId="8" xfId="0" applyNumberFormat="1" applyFont="1" applyBorder="1" applyAlignment="1" applyProtection="1"/>
    <xf numFmtId="2" fontId="0" fillId="0" borderId="0" xfId="0" applyNumberFormat="1" applyAlignment="1"/>
    <xf numFmtId="1" fontId="2" fillId="0" borderId="8" xfId="0" applyNumberFormat="1" applyFont="1" applyBorder="1" applyAlignment="1" applyProtection="1">
      <protection locked="0"/>
    </xf>
    <xf numFmtId="0" fontId="2" fillId="0" borderId="0" xfId="0" applyNumberFormat="1" applyFont="1" applyProtection="1">
      <protection locked="0"/>
    </xf>
    <xf numFmtId="0" fontId="0" fillId="0" borderId="3" xfId="0" applyBorder="1" applyProtection="1">
      <protection locked="0"/>
    </xf>
    <xf numFmtId="2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2" fillId="0" borderId="3" xfId="0" applyNumberFormat="1" applyFont="1" applyBorder="1" applyAlignment="1" applyProtection="1">
      <protection locked="0"/>
    </xf>
    <xf numFmtId="165" fontId="2" fillId="0" borderId="9" xfId="0" applyNumberFormat="1" applyFont="1" applyBorder="1" applyAlignment="1" applyProtection="1">
      <protection locked="0"/>
    </xf>
    <xf numFmtId="165" fontId="1" fillId="0" borderId="3" xfId="0" applyNumberFormat="1" applyFont="1" applyBorder="1" applyAlignment="1" applyProtection="1">
      <protection locked="0"/>
    </xf>
    <xf numFmtId="15" fontId="2" fillId="0" borderId="0" xfId="0" applyNumberFormat="1" applyFont="1" applyAlignment="1" applyProtection="1">
      <protection locked="0"/>
    </xf>
    <xf numFmtId="0" fontId="0" fillId="0" borderId="0" xfId="0" applyAlignment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/>
    <xf numFmtId="0" fontId="0" fillId="0" borderId="3" xfId="0" applyBorder="1" applyAlignment="1"/>
    <xf numFmtId="2" fontId="0" fillId="0" borderId="3" xfId="0" applyNumberFormat="1" applyBorder="1" applyAlignment="1"/>
    <xf numFmtId="0" fontId="0" fillId="0" borderId="3" xfId="0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2" fillId="0" borderId="0" xfId="0" applyFont="1" applyAlignment="1" applyProtection="1">
      <alignment wrapText="1"/>
    </xf>
    <xf numFmtId="0" fontId="5" fillId="0" borderId="0" xfId="0" applyFont="1" applyProtection="1"/>
    <xf numFmtId="165" fontId="0" fillId="0" borderId="3" xfId="0" applyNumberFormat="1" applyBorder="1" applyAlignment="1"/>
    <xf numFmtId="1" fontId="0" fillId="0" borderId="3" xfId="0" applyNumberFormat="1" applyBorder="1" applyAlignment="1"/>
    <xf numFmtId="0" fontId="0" fillId="0" borderId="3" xfId="0" applyBorder="1" applyAlignment="1">
      <alignment horizontal="right"/>
    </xf>
    <xf numFmtId="164" fontId="2" fillId="0" borderId="0" xfId="0" applyNumberFormat="1" applyFont="1" applyProtection="1"/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2" fontId="0" fillId="0" borderId="17" xfId="0" applyNumberFormat="1" applyBorder="1"/>
    <xf numFmtId="0" fontId="6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SLOPE-EFFECT</a:t>
            </a:r>
            <a:r>
              <a:rPr lang="en-US" baseline="0"/>
              <a:t> CHART</a:t>
            </a:r>
          </a:p>
          <a:p>
            <a:pPr>
              <a:defRPr/>
            </a:pPr>
            <a:r>
              <a:rPr lang="en-US" baseline="0"/>
              <a:t>Predicting Rainfall Erosion Losses 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0.5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7.2261460460453911E-2</c:v>
              </c:pt>
              <c:pt idx="1">
                <c:v>8.3006620760606678E-2</c:v>
              </c:pt>
              <c:pt idx="2">
                <c:v>9.0018337037390789E-2</c:v>
              </c:pt>
              <c:pt idx="3">
                <c:v>9.5349568721571631E-2</c:v>
              </c:pt>
              <c:pt idx="4">
                <c:v>0.10340391567441946</c:v>
              </c:pt>
              <c:pt idx="5">
                <c:v>0.10952789274014609</c:v>
              </c:pt>
              <c:pt idx="6">
                <c:v>0.1145266967610713</c:v>
              </c:pt>
              <c:pt idx="7">
                <c:v>0.11877990783545776</c:v>
              </c:pt>
              <c:pt idx="8">
                <c:v>0.12249894315316051</c:v>
              </c:pt>
              <c:pt idx="9">
                <c:v>0.12581451021689749</c:v>
              </c:pt>
              <c:pt idx="10">
                <c:v>0.12881345703301827</c:v>
              </c:pt>
              <c:pt idx="11">
                <c:v>0.13155662817268687</c:v>
              </c:pt>
              <c:pt idx="12">
                <c:v>0.1340884192335027</c:v>
              </c:pt>
              <c:pt idx="13">
                <c:v>0.13644228473728978</c:v>
              </c:pt>
              <c:pt idx="14">
                <c:v>0.14071433448891077</c:v>
              </c:pt>
              <c:pt idx="15">
                <c:v>0.14452292092090782</c:v>
              </c:pt>
              <c:pt idx="16">
                <c:v>0.151118882370922</c:v>
              </c:pt>
              <c:pt idx="17">
                <c:v>0.15673102802976183</c:v>
              </c:pt>
            </c:numLit>
          </c:yVal>
          <c:smooth val="1"/>
        </c:ser>
        <c:ser>
          <c:idx val="1"/>
          <c:order val="1"/>
          <c:tx>
            <c:v>1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9.464428283781802E-2</c:v>
              </c:pt>
              <c:pt idx="1">
                <c:v>0.10871773200567567</c:v>
              </c:pt>
              <c:pt idx="2">
                <c:v>0.11790131138879183</c:v>
              </c:pt>
              <c:pt idx="3">
                <c:v>0.12488387991392813</c:v>
              </c:pt>
              <c:pt idx="4">
                <c:v>0.13543304244429835</c:v>
              </c:pt>
              <c:pt idx="5">
                <c:v>0.14345390742277653</c:v>
              </c:pt>
              <c:pt idx="6">
                <c:v>0.15000107957502198</c:v>
              </c:pt>
              <c:pt idx="7">
                <c:v>0.15557171306800915</c:v>
              </c:pt>
              <c:pt idx="8">
                <c:v>0.16044271108340522</c:v>
              </c:pt>
              <c:pt idx="9">
                <c:v>0.16478526747444036</c:v>
              </c:pt>
              <c:pt idx="10">
                <c:v>0.16871313121912404</c:v>
              </c:pt>
              <c:pt idx="11">
                <c:v>0.17230599335560709</c:v>
              </c:pt>
              <c:pt idx="12">
                <c:v>0.17562200091647351</c:v>
              </c:pt>
              <c:pt idx="13">
                <c:v>0.17870497088529286</c:v>
              </c:pt>
              <c:pt idx="14">
                <c:v>0.18430027829277212</c:v>
              </c:pt>
              <c:pt idx="15">
                <c:v>0.18928856567563604</c:v>
              </c:pt>
              <c:pt idx="16">
                <c:v>0.19792761112371593</c:v>
              </c:pt>
              <c:pt idx="17">
                <c:v>0.20527810608572891</c:v>
              </c:pt>
            </c:numLit>
          </c:yVal>
          <c:smooth val="1"/>
        </c:ser>
        <c:ser>
          <c:idx val="2"/>
          <c:order val="2"/>
          <c:tx>
            <c:v>2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0.13241760526566318</c:v>
              </c:pt>
              <c:pt idx="1">
                <c:v>0.16302519495133358</c:v>
              </c:pt>
              <c:pt idx="2">
                <c:v>0.184112004320545</c:v>
              </c:pt>
              <c:pt idx="3">
                <c:v>0.20070755799880022</c:v>
              </c:pt>
              <c:pt idx="4">
                <c:v>0.22666846554897407</c:v>
              </c:pt>
              <c:pt idx="5">
                <c:v>0.24709998874632363</c:v>
              </c:pt>
              <c:pt idx="6">
                <c:v>0.26420785762500243</c:v>
              </c:pt>
              <c:pt idx="7">
                <c:v>0.2790616150420841</c:v>
              </c:pt>
              <c:pt idx="8">
                <c:v>0.29226993314677957</c:v>
              </c:pt>
              <c:pt idx="9">
                <c:v>0.30421577068262801</c:v>
              </c:pt>
              <c:pt idx="10">
                <c:v>0.31515737975141839</c:v>
              </c:pt>
              <c:pt idx="11">
                <c:v>0.32527802787685078</c:v>
              </c:pt>
              <c:pt idx="12">
                <c:v>0.33471296409841494</c:v>
              </c:pt>
              <c:pt idx="13">
                <c:v>0.34356514833807145</c:v>
              </c:pt>
              <c:pt idx="14">
                <c:v>0.35982649538234984</c:v>
              </c:pt>
              <c:pt idx="15">
                <c:v>0.37453354652733567</c:v>
              </c:pt>
              <c:pt idx="16">
                <c:v>0.40046422680443672</c:v>
              </c:pt>
              <c:pt idx="17">
                <c:v>0.42297831299643407</c:v>
              </c:pt>
            </c:numLit>
          </c:yVal>
          <c:smooth val="1"/>
        </c:ser>
        <c:ser>
          <c:idx val="3"/>
          <c:order val="3"/>
          <c:tx>
            <c:v>3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0.18920868599223736</c:v>
              </c:pt>
              <c:pt idx="1">
                <c:v>0.23294321671567553</c:v>
              </c:pt>
              <c:pt idx="2">
                <c:v>0.26307370793331031</c:v>
              </c:pt>
              <c:pt idx="3">
                <c:v>0.28678673988609804</c:v>
              </c:pt>
              <c:pt idx="4">
                <c:v>0.32388172582002711</c:v>
              </c:pt>
              <c:pt idx="5">
                <c:v>0.35307589263217126</c:v>
              </c:pt>
              <c:pt idx="6">
                <c:v>0.37752096082509129</c:v>
              </c:pt>
              <c:pt idx="7">
                <c:v>0.39874517732783632</c:v>
              </c:pt>
              <c:pt idx="8">
                <c:v>0.41761826076521646</c:v>
              </c:pt>
              <c:pt idx="9">
                <c:v>0.43468741270086714</c:v>
              </c:pt>
              <c:pt idx="10">
                <c:v>0.45032164404339231</c:v>
              </c:pt>
              <c:pt idx="11">
                <c:v>0.46478282184041614</c:v>
              </c:pt>
              <c:pt idx="12">
                <c:v>0.47826420055377694</c:v>
              </c:pt>
              <c:pt idx="13">
                <c:v>0.49091289741539373</c:v>
              </c:pt>
              <c:pt idx="14">
                <c:v>0.5141483886519167</c:v>
              </c:pt>
              <c:pt idx="15">
                <c:v>0.53516297969802862</c:v>
              </c:pt>
              <c:pt idx="16">
                <c:v>0.57221477452751379</c:v>
              </c:pt>
              <c:pt idx="17">
                <c:v>0.60438467109192795</c:v>
              </c:pt>
            </c:numLit>
          </c:yVal>
          <c:smooth val="1"/>
        </c:ser>
        <c:ser>
          <c:idx val="4"/>
          <c:order val="4"/>
          <c:tx>
            <c:v>4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0.2295556810673238</c:v>
              </c:pt>
              <c:pt idx="1">
                <c:v>0.3029005371311933</c:v>
              </c:pt>
              <c:pt idx="2">
                <c:v>0.3562349676314524</c:v>
              </c:pt>
              <c:pt idx="3">
                <c:v>0.39967965492196833</c:v>
              </c:pt>
              <c:pt idx="4">
                <c:v>0.47005485788362739</c:v>
              </c:pt>
              <c:pt idx="5">
                <c:v>0.52738046644451775</c:v>
              </c:pt>
              <c:pt idx="6">
                <c:v>0.5766178005489514</c:v>
              </c:pt>
              <c:pt idx="7">
                <c:v>0.62024110347467498</c:v>
              </c:pt>
              <c:pt idx="8">
                <c:v>0.6596890257973107</c:v>
              </c:pt>
              <c:pt idx="9">
                <c:v>0.69588269746064024</c:v>
              </c:pt>
              <c:pt idx="10">
                <c:v>0.72945255070412063</c:v>
              </c:pt>
              <c:pt idx="11">
                <c:v>0.76085174931680821</c:v>
              </c:pt>
              <c:pt idx="12">
                <c:v>0.79041853826908648</c:v>
              </c:pt>
              <c:pt idx="13">
                <c:v>0.81841304262134285</c:v>
              </c:pt>
              <c:pt idx="14">
                <c:v>0.87046488818961532</c:v>
              </c:pt>
              <c:pt idx="15">
                <c:v>0.91822272426929541</c:v>
              </c:pt>
              <c:pt idx="16">
                <c:v>1.0039499021489235</c:v>
              </c:pt>
              <c:pt idx="17">
                <c:v>1.0799024840185758</c:v>
              </c:pt>
            </c:numLit>
          </c:yVal>
          <c:smooth val="1"/>
        </c:ser>
        <c:ser>
          <c:idx val="5"/>
          <c:order val="5"/>
          <c:tx>
            <c:v>5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0.26732286925431731</c:v>
              </c:pt>
              <c:pt idx="1">
                <c:v>0.37805162723194524</c:v>
              </c:pt>
              <c:pt idx="2">
                <c:v>0.46301679157356967</c:v>
              </c:pt>
              <c:pt idx="3">
                <c:v>0.53464573850863462</c:v>
              </c:pt>
              <c:pt idx="4">
                <c:v>0.65480462624981883</c:v>
              </c:pt>
              <c:pt idx="5">
                <c:v>0.75610325446389048</c:v>
              </c:pt>
              <c:pt idx="6">
                <c:v>0.84534913749504004</c:v>
              </c:pt>
              <c:pt idx="7">
                <c:v>0.92603358314713935</c:v>
              </c:pt>
              <c:pt idx="8">
                <c:v>1.0002305883990208</c:v>
              </c:pt>
              <c:pt idx="9">
                <c:v>1.0692914770172692</c:v>
              </c:pt>
              <c:pt idx="10">
                <c:v>1.1341548816958356</c:v>
              </c:pt>
              <c:pt idx="11">
                <c:v>1.1955042151858839</c:v>
              </c:pt>
              <c:pt idx="12">
                <c:v>1.2538553989116681</c:v>
              </c:pt>
              <c:pt idx="13">
                <c:v>1.3096092524996377</c:v>
              </c:pt>
              <c:pt idx="14">
                <c:v>1.4145396636143164</c:v>
              </c:pt>
              <c:pt idx="15">
                <c:v>1.512206508927781</c:v>
              </c:pt>
              <c:pt idx="16">
                <c:v>1.6906982749900801</c:v>
              </c:pt>
              <c:pt idx="17">
                <c:v>1.8520671662942787</c:v>
              </c:pt>
            </c:numLit>
          </c:yVal>
          <c:smooth val="1"/>
        </c:ser>
        <c:ser>
          <c:idx val="6"/>
          <c:order val="6"/>
          <c:tx>
            <c:v>6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0.33579109688768277</c:v>
              </c:pt>
              <c:pt idx="1">
                <c:v>0.47488032334269892</c:v>
              </c:pt>
              <c:pt idx="2">
                <c:v>0.58160724053875001</c:v>
              </c:pt>
              <c:pt idx="3">
                <c:v>0.67158219377536554</c:v>
              </c:pt>
              <c:pt idx="4">
                <c:v>0.82251684754429122</c:v>
              </c:pt>
              <c:pt idx="5">
                <c:v>0.94976064668539784</c:v>
              </c:pt>
              <c:pt idx="6">
                <c:v>1.061864684171355</c:v>
              </c:pt>
              <c:pt idx="7">
                <c:v>1.1632144810775</c:v>
              </c:pt>
              <c:pt idx="8">
                <c:v>1.2564152380827225</c:v>
              </c:pt>
              <c:pt idx="9">
                <c:v>1.3431643875507311</c:v>
              </c:pt>
              <c:pt idx="10">
                <c:v>1.4246409700280969</c:v>
              </c:pt>
              <c:pt idx="11">
                <c:v>1.5017034377601535</c:v>
              </c:pt>
              <c:pt idx="12">
                <c:v>1.5749998528503832</c:v>
              </c:pt>
              <c:pt idx="13">
                <c:v>1.6450336950885824</c:v>
              </c:pt>
              <c:pt idx="14">
                <c:v>1.7768394696688072</c:v>
              </c:pt>
              <c:pt idx="15">
                <c:v>1.8995212933707957</c:v>
              </c:pt>
              <c:pt idx="16">
                <c:v>2.1237293683427101</c:v>
              </c:pt>
              <c:pt idx="17">
                <c:v>2.3264289621550001</c:v>
              </c:pt>
            </c:numLit>
          </c:yVal>
          <c:smooth val="1"/>
        </c:ser>
        <c:ser>
          <c:idx val="7"/>
          <c:order val="7"/>
          <c:tx>
            <c:v>7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0.41165659012431816</c:v>
              </c:pt>
              <c:pt idx="1">
                <c:v>0.58217033279407304</c:v>
              </c:pt>
              <c:pt idx="2">
                <c:v>0.71301012936587549</c:v>
              </c:pt>
              <c:pt idx="3">
                <c:v>0.82331318024863631</c:v>
              </c:pt>
              <c:pt idx="4">
                <c:v>1.0083485950586162</c:v>
              </c:pt>
              <c:pt idx="5">
                <c:v>1.1643406655881461</c:v>
              </c:pt>
              <c:pt idx="6">
                <c:v>1.3017724386112224</c:v>
              </c:pt>
              <c:pt idx="7">
                <c:v>1.426020258731751</c:v>
              </c:pt>
              <c:pt idx="8">
                <c:v>1.5402779212528279</c:v>
              </c:pt>
              <c:pt idx="9">
                <c:v>1.6466263604972726</c:v>
              </c:pt>
              <c:pt idx="10">
                <c:v>1.7465109983822189</c:v>
              </c:pt>
              <c:pt idx="11">
                <c:v>1.8409842378074881</c:v>
              </c:pt>
              <c:pt idx="12">
                <c:v>1.9308405579542758</c:v>
              </c:pt>
              <c:pt idx="13">
                <c:v>2.0166971901172324</c:v>
              </c:pt>
              <c:pt idx="14">
                <c:v>2.1782819260595869</c:v>
              </c:pt>
              <c:pt idx="15">
                <c:v>2.3286813311762922</c:v>
              </c:pt>
              <c:pt idx="16">
                <c:v>2.6035448772224448</c:v>
              </c:pt>
              <c:pt idx="17">
                <c:v>2.852040517463502</c:v>
              </c:pt>
            </c:numLit>
          </c:yVal>
          <c:smooth val="1"/>
        </c:ser>
        <c:ser>
          <c:idx val="8"/>
          <c:order val="8"/>
          <c:tx>
            <c:v>8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0.49483469669260854</c:v>
              </c:pt>
              <c:pt idx="1">
                <c:v>0.69980193919546407</c:v>
              </c:pt>
              <c:pt idx="2">
                <c:v>0.85707883601953305</c:v>
              </c:pt>
              <c:pt idx="3">
                <c:v>0.98966939338521709</c:v>
              </c:pt>
              <c:pt idx="4">
                <c:v>1.2120925139217698</c:v>
              </c:pt>
              <c:pt idx="5">
                <c:v>1.3996038783909281</c:v>
              </c:pt>
              <c:pt idx="6">
                <c:v>1.5648047068272319</c:v>
              </c:pt>
              <c:pt idx="7">
                <c:v>1.7141576720390661</c:v>
              </c:pt>
              <c:pt idx="8">
                <c:v>1.8515018981119418</c:v>
              </c:pt>
              <c:pt idx="9">
                <c:v>1.9793387867704342</c:v>
              </c:pt>
              <c:pt idx="10">
                <c:v>2.0994058175863919</c:v>
              </c:pt>
              <c:pt idx="11">
                <c:v>2.2129680388603261</c:v>
              </c:pt>
              <c:pt idx="12">
                <c:v>2.3209804598744577</c:v>
              </c:pt>
              <c:pt idx="13">
                <c:v>2.4241850278435395</c:v>
              </c:pt>
              <c:pt idx="14">
                <c:v>2.6184190950694362</c:v>
              </c:pt>
              <c:pt idx="15">
                <c:v>2.7992077567818563</c:v>
              </c:pt>
              <c:pt idx="16">
                <c:v>3.1296094136544639</c:v>
              </c:pt>
              <c:pt idx="17">
                <c:v>3.4283153440781322</c:v>
              </c:pt>
            </c:numLit>
          </c:yVal>
          <c:smooth val="1"/>
        </c:ser>
        <c:ser>
          <c:idx val="9"/>
          <c:order val="9"/>
          <c:tx>
            <c:v>9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0.58523032792543039</c:v>
              </c:pt>
              <c:pt idx="1">
                <c:v>0.82764066686419768</c:v>
              </c:pt>
              <c:pt idx="2">
                <c:v>1.0136486620970406</c:v>
              </c:pt>
              <c:pt idx="3">
                <c:v>1.1704606558508608</c:v>
              </c:pt>
              <c:pt idx="4">
                <c:v>1.4335156854189774</c:v>
              </c:pt>
              <c:pt idx="5">
                <c:v>1.6552813337283954</c:v>
              </c:pt>
              <c:pt idx="6">
                <c:v>1.8506607920516036</c:v>
              </c:pt>
              <c:pt idx="7">
                <c:v>2.0272973241940813</c:v>
              </c:pt>
              <c:pt idx="8">
                <c:v>2.1897313794463229</c:v>
              </c:pt>
              <c:pt idx="9">
                <c:v>2.3409213117017216</c:v>
              </c:pt>
              <c:pt idx="10">
                <c:v>2.4829220005925925</c:v>
              </c:pt>
              <c:pt idx="11">
                <c:v>2.6172295914715118</c:v>
              </c:pt>
              <c:pt idx="12">
                <c:v>2.7449735532280726</c:v>
              </c:pt>
              <c:pt idx="13">
                <c:v>2.8670313708379549</c:v>
              </c:pt>
              <c:pt idx="14">
                <c:v>3.0967478147669358</c:v>
              </c:pt>
              <c:pt idx="15">
                <c:v>3.3105626674567907</c:v>
              </c:pt>
              <c:pt idx="16">
                <c:v>3.7013215841032072</c:v>
              </c:pt>
              <c:pt idx="17">
                <c:v>4.0545946483881625</c:v>
              </c:pt>
            </c:numLit>
          </c:yVal>
          <c:smooth val="1"/>
        </c:ser>
        <c:ser>
          <c:idx val="10"/>
          <c:order val="10"/>
          <c:tx>
            <c:v>10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0.67745686160834784</c:v>
              </c:pt>
              <c:pt idx="1">
                <c:v>0.95806868160923853</c:v>
              </c:pt>
              <c:pt idx="2">
                <c:v>1.1733897042418162</c:v>
              </c:pt>
              <c:pt idx="3">
                <c:v>1.3549137232166957</c:v>
              </c:pt>
              <c:pt idx="4">
                <c:v>1.6594236336877313</c:v>
              </c:pt>
              <c:pt idx="5">
                <c:v>1.9161373632184771</c:v>
              </c:pt>
              <c:pt idx="6">
                <c:v>2.14230669919186</c:v>
              </c:pt>
              <c:pt idx="7">
                <c:v>2.3467794084836324</c:v>
              </c:pt>
              <c:pt idx="8">
                <c:v>2.5348114704575671</c:v>
              </c:pt>
              <c:pt idx="9">
                <c:v>2.7098274464333914</c:v>
              </c:pt>
              <c:pt idx="10">
                <c:v>2.8742060448277158</c:v>
              </c:pt>
              <c:pt idx="11">
                <c:v>3.0296791887598671</c:v>
              </c:pt>
              <c:pt idx="12">
                <c:v>3.1775543402883146</c:v>
              </c:pt>
              <c:pt idx="13">
                <c:v>3.3188472673754625</c:v>
              </c:pt>
              <c:pt idx="14">
                <c:v>3.5847647595799788</c:v>
              </c:pt>
              <c:pt idx="15">
                <c:v>3.8322747264369541</c:v>
              </c:pt>
              <c:pt idx="16">
                <c:v>4.28461339838372</c:v>
              </c:pt>
              <c:pt idx="17">
                <c:v>4.6935588169672648</c:v>
              </c:pt>
            </c:numLit>
          </c:yVal>
          <c:smooth val="1"/>
        </c:ser>
        <c:ser>
          <c:idx val="11"/>
          <c:order val="11"/>
          <c:tx>
            <c:v>12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0.87084711400989523</c:v>
              </c:pt>
              <c:pt idx="1">
                <c:v>1.2315637993862629</c:v>
              </c:pt>
              <c:pt idx="2">
                <c:v>1.5083514470898653</c:v>
              </c:pt>
              <c:pt idx="3">
                <c:v>1.7416942280197905</c:v>
              </c:pt>
              <c:pt idx="4">
                <c:v>2.1331310732995714</c:v>
              </c:pt>
              <c:pt idx="5">
                <c:v>2.4631275987725259</c:v>
              </c:pt>
              <c:pt idx="6">
                <c:v>2.7538603740555976</c:v>
              </c:pt>
              <c:pt idx="7">
                <c:v>3.0167028941797307</c:v>
              </c:pt>
              <c:pt idx="8">
                <c:v>3.2584115368858937</c:v>
              </c:pt>
              <c:pt idx="9">
                <c:v>3.4833884560395809</c:v>
              </c:pt>
              <c:pt idx="10">
                <c:v>3.6946913981587883</c:v>
              </c:pt>
              <c:pt idx="11">
                <c:v>3.8945466898712704</c:v>
              </c:pt>
              <c:pt idx="12">
                <c:v>4.0846350279487638</c:v>
              </c:pt>
              <c:pt idx="13">
                <c:v>4.2662621465991428</c:v>
              </c:pt>
              <c:pt idx="14">
                <c:v>4.6080897872569908</c:v>
              </c:pt>
              <c:pt idx="15">
                <c:v>4.9262551975450517</c:v>
              </c:pt>
              <c:pt idx="16">
                <c:v>5.5077207481111952</c:v>
              </c:pt>
              <c:pt idx="17">
                <c:v>6.0334057883594614</c:v>
              </c:pt>
            </c:numLit>
          </c:yVal>
          <c:smooth val="1"/>
        </c:ser>
        <c:ser>
          <c:idx val="12"/>
          <c:order val="12"/>
          <c:tx>
            <c:v>14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1.075369873289562</c:v>
              </c:pt>
              <c:pt idx="1">
                <c:v>1.5208026593735353</c:v>
              </c:pt>
              <c:pt idx="2">
                <c:v>1.8625952574664271</c:v>
              </c:pt>
              <c:pt idx="3">
                <c:v>2.150739746579124</c:v>
              </c:pt>
              <c:pt idx="4">
                <c:v>2.6341074743208281</c:v>
              </c:pt>
              <c:pt idx="5">
                <c:v>3.0416053187470706</c:v>
              </c:pt>
              <c:pt idx="6">
                <c:v>3.4006181267216826</c:v>
              </c:pt>
              <c:pt idx="7">
                <c:v>3.7251905149328541</c:v>
              </c:pt>
              <c:pt idx="8">
                <c:v>4.0236656299080469</c:v>
              </c:pt>
              <c:pt idx="9">
                <c:v>4.3014794931582481</c:v>
              </c:pt>
              <c:pt idx="10">
                <c:v>4.5624079781206062</c:v>
              </c:pt>
              <c:pt idx="11">
                <c:v>4.8092002752615919</c:v>
              </c:pt>
              <c:pt idx="12">
                <c:v>5.0439318013166865</c:v>
              </c:pt>
              <c:pt idx="13">
                <c:v>5.2682149486416563</c:v>
              </c:pt>
              <c:pt idx="14">
                <c:v>5.6903225042704424</c:v>
              </c:pt>
              <c:pt idx="15">
                <c:v>6.0832106374941413</c:v>
              </c:pt>
              <c:pt idx="16">
                <c:v>6.8012362534433652</c:v>
              </c:pt>
              <c:pt idx="17">
                <c:v>7.4503810298657083</c:v>
              </c:pt>
            </c:numLit>
          </c:yVal>
          <c:smooth val="1"/>
        </c:ser>
        <c:ser>
          <c:idx val="13"/>
          <c:order val="13"/>
          <c:tx>
            <c:v>16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1.2892163810815591</c:v>
              </c:pt>
              <c:pt idx="1">
                <c:v>1.8232272909591014</c:v>
              </c:pt>
              <c:pt idx="2">
                <c:v>2.2329882739833398</c:v>
              </c:pt>
              <c:pt idx="3">
                <c:v>2.5784327621631182</c:v>
              </c:pt>
              <c:pt idx="4">
                <c:v>3.1579223016873281</c:v>
              </c:pt>
              <c:pt idx="5">
                <c:v>3.6464545819182028</c:v>
              </c:pt>
              <c:pt idx="6">
                <c:v>4.0768601610173381</c:v>
              </c:pt>
              <c:pt idx="7">
                <c:v>4.4659765479666795</c:v>
              </c:pt>
              <c:pt idx="8">
                <c:v>4.8238059954237844</c:v>
              </c:pt>
              <c:pt idx="9">
                <c:v>5.1568655243262365</c:v>
              </c:pt>
              <c:pt idx="10">
                <c:v>5.4696818728773033</c:v>
              </c:pt>
              <c:pt idx="11">
                <c:v>5.7655509316092797</c:v>
              </c:pt>
              <c:pt idx="12">
                <c:v>6.046960831647473</c:v>
              </c:pt>
              <c:pt idx="13">
                <c:v>6.3158446033746563</c:v>
              </c:pt>
              <c:pt idx="14">
                <c:v>6.8218918609849633</c:v>
              </c:pt>
              <c:pt idx="15">
                <c:v>7.2929091638364056</c:v>
              </c:pt>
              <c:pt idx="16">
                <c:v>8.1537203220346761</c:v>
              </c:pt>
              <c:pt idx="17">
                <c:v>8.9319530959333591</c:v>
              </c:pt>
            </c:numLit>
          </c:yVal>
          <c:smooth val="1"/>
        </c:ser>
        <c:ser>
          <c:idx val="14"/>
          <c:order val="14"/>
          <c:tx>
            <c:v>18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1.5108204756180579</c:v>
              </c:pt>
              <c:pt idx="1">
                <c:v>2.1366228069300277</c:v>
              </c:pt>
              <c:pt idx="2">
                <c:v>2.6168178248858522</c:v>
              </c:pt>
              <c:pt idx="3">
                <c:v>3.0216409512361158</c:v>
              </c:pt>
              <c:pt idx="4">
                <c:v>3.7007392582132352</c:v>
              </c:pt>
              <c:pt idx="5">
                <c:v>4.2732456138600554</c:v>
              </c:pt>
              <c:pt idx="6">
                <c:v>4.7776338385719503</c:v>
              </c:pt>
              <c:pt idx="7">
                <c:v>5.2336356497717045</c:v>
              </c:pt>
              <c:pt idx="8">
                <c:v>5.652972592685626</c:v>
              </c:pt>
              <c:pt idx="9">
                <c:v>6.0432819024722315</c:v>
              </c:pt>
              <c:pt idx="10">
                <c:v>6.4098684207900822</c:v>
              </c:pt>
              <c:pt idx="11">
                <c:v>6.7565945705610817</c:v>
              </c:pt>
              <c:pt idx="12">
                <c:v>7.0863761691028682</c:v>
              </c:pt>
              <c:pt idx="13">
                <c:v>7.4014785164264705</c:v>
              </c:pt>
              <c:pt idx="14">
                <c:v>7.9945105082994097</c:v>
              </c:pt>
              <c:pt idx="15">
                <c:v>8.5464912277201108</c:v>
              </c:pt>
              <c:pt idx="16">
                <c:v>9.5552676771439007</c:v>
              </c:pt>
              <c:pt idx="17">
                <c:v>10.467271299543409</c:v>
              </c:pt>
            </c:numLit>
          </c:yVal>
          <c:smooth val="1"/>
        </c:ser>
        <c:ser>
          <c:idx val="15"/>
          <c:order val="15"/>
          <c:tx>
            <c:v>20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1.7387905553996386</c:v>
              </c:pt>
              <c:pt idx="1">
                <c:v>2.4590211855724156</c:v>
              </c:pt>
              <c:pt idx="2">
                <c:v>3.0116735856730807</c:v>
              </c:pt>
              <c:pt idx="3">
                <c:v>3.4775811107992771</c:v>
              </c:pt>
              <c:pt idx="4">
                <c:v>4.2591496302996807</c:v>
              </c:pt>
              <c:pt idx="5">
                <c:v>4.9180423711448311</c:v>
              </c:pt>
              <c:pt idx="6">
                <c:v>5.4985385290520465</c:v>
              </c:pt>
              <c:pt idx="7">
                <c:v>6.0233471713461615</c:v>
              </c:pt>
              <c:pt idx="8">
                <c:v>6.5059585256638224</c:v>
              </c:pt>
              <c:pt idx="9">
                <c:v>6.9551622215985542</c:v>
              </c:pt>
              <c:pt idx="10">
                <c:v>7.3770635567172453</c:v>
              </c:pt>
              <c:pt idx="11">
                <c:v>7.7761077610164131</c:v>
              </c:pt>
              <c:pt idx="12">
                <c:v>8.1556506240785982</c:v>
              </c:pt>
              <c:pt idx="13">
                <c:v>8.5182992605993615</c:v>
              </c:pt>
              <c:pt idx="14">
                <c:v>9.2008147832306442</c:v>
              </c:pt>
              <c:pt idx="15">
                <c:v>9.8360847422896622</c:v>
              </c:pt>
              <c:pt idx="16">
                <c:v>10.997077058104093</c:v>
              </c:pt>
              <c:pt idx="17">
                <c:v>12.046694342692323</c:v>
              </c:pt>
            </c:numLit>
          </c:yVal>
          <c:smooth val="1"/>
        </c:ser>
        <c:ser>
          <c:idx val="16"/>
          <c:order val="16"/>
          <c:tx>
            <c:v>22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1.9718689228306066</c:v>
              </c:pt>
              <c:pt idx="1">
                <c:v>2.7886437738890697</c:v>
              </c:pt>
              <c:pt idx="2">
                <c:v>3.415377160208724</c:v>
              </c:pt>
              <c:pt idx="3">
                <c:v>3.9437378456612131</c:v>
              </c:pt>
              <c:pt idx="4">
                <c:v>4.8300727005864852</c:v>
              </c:pt>
              <c:pt idx="5">
                <c:v>5.5772875477781394</c:v>
              </c:pt>
              <c:pt idx="6">
                <c:v>6.2355970434475134</c:v>
              </c:pt>
              <c:pt idx="7">
                <c:v>6.8307543204174479</c:v>
              </c:pt>
              <c:pt idx="8">
                <c:v>7.3780579208591135</c:v>
              </c:pt>
              <c:pt idx="9">
                <c:v>7.8874756913224262</c:v>
              </c:pt>
              <c:pt idx="10">
                <c:v>8.3659313216672082</c:v>
              </c:pt>
              <c:pt idx="11">
                <c:v>8.8184659083370462</c:v>
              </c:pt>
              <c:pt idx="12">
                <c:v>9.2488850719507258</c:v>
              </c:pt>
              <c:pt idx="13">
                <c:v>9.6601454011729704</c:v>
              </c:pt>
              <c:pt idx="14">
                <c:v>10.434149575653198</c:v>
              </c:pt>
              <c:pt idx="15">
                <c:v>11.154575095556279</c:v>
              </c:pt>
              <c:pt idx="16">
                <c:v>12.471194086895027</c:v>
              </c:pt>
              <c:pt idx="17">
                <c:v>13.661508640834896</c:v>
              </c:pt>
            </c:numLit>
          </c:yVal>
          <c:smooth val="1"/>
        </c:ser>
        <c:ser>
          <c:idx val="17"/>
          <c:order val="17"/>
          <c:tx>
            <c:v>24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2.2089064296258023</c:v>
              </c:pt>
              <c:pt idx="1">
                <c:v>3.1238654307899405</c:v>
              </c:pt>
              <c:pt idx="2">
                <c:v>3.8259381652774569</c:v>
              </c:pt>
              <c:pt idx="3">
                <c:v>4.4178128592516046</c:v>
              </c:pt>
              <c:pt idx="4">
                <c:v>5.4106936421362146</c:v>
              </c:pt>
              <c:pt idx="5">
                <c:v>6.247730861579881</c:v>
              </c:pt>
              <c:pt idx="6">
                <c:v>6.9851754558079708</c:v>
              </c:pt>
              <c:pt idx="7">
                <c:v>7.6518763305549138</c:v>
              </c:pt>
              <c:pt idx="8">
                <c:v>8.2649710591018355</c:v>
              </c:pt>
              <c:pt idx="9">
                <c:v>8.8356257185032092</c:v>
              </c:pt>
              <c:pt idx="10">
                <c:v>9.3715962923698211</c:v>
              </c:pt>
              <c:pt idx="11">
                <c:v>9.8785298651592992</c:v>
              </c:pt>
              <c:pt idx="12">
                <c:v>10.360689529492166</c:v>
              </c:pt>
              <c:pt idx="13">
                <c:v>10.821387284272429</c:v>
              </c:pt>
              <c:pt idx="14">
                <c:v>11.68843416440294</c:v>
              </c:pt>
              <c:pt idx="15">
                <c:v>12.495461723159762</c:v>
              </c:pt>
              <c:pt idx="16">
                <c:v>13.970350911615942</c:v>
              </c:pt>
              <c:pt idx="17">
                <c:v>15.303752661109828</c:v>
              </c:pt>
            </c:numLit>
          </c:yVal>
          <c:smooth val="1"/>
        </c:ser>
        <c:ser>
          <c:idx val="18"/>
          <c:order val="18"/>
          <c:tx>
            <c:v>26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2.4488461503255805</c:v>
              </c:pt>
              <c:pt idx="1">
                <c:v>3.463191437955579</c:v>
              </c:pt>
              <c:pt idx="2">
                <c:v>4.2415259522833573</c:v>
              </c:pt>
              <c:pt idx="3">
                <c:v>4.897692300651161</c:v>
              </c:pt>
              <c:pt idx="4">
                <c:v>5.9984235268765813</c:v>
              </c:pt>
              <c:pt idx="5">
                <c:v>6.9263828759111581</c:v>
              </c:pt>
              <c:pt idx="6">
                <c:v>7.7439314743639196</c:v>
              </c:pt>
              <c:pt idx="7">
                <c:v>8.4830519045667145</c:v>
              </c:pt>
              <c:pt idx="8">
                <c:v>9.1627432874386372</c:v>
              </c:pt>
              <c:pt idx="9">
                <c:v>9.795384601302322</c:v>
              </c:pt>
              <c:pt idx="10">
                <c:v>10.389574313866735</c:v>
              </c:pt>
              <c:pt idx="11">
                <c:v>10.951572917133333</c:v>
              </c:pt>
              <c:pt idx="12">
                <c:v>11.486106576870037</c:v>
              </c:pt>
              <c:pt idx="13">
                <c:v>11.996847053753163</c:v>
              </c:pt>
              <c:pt idx="14">
                <c:v>12.958075825638758</c:v>
              </c:pt>
              <c:pt idx="15">
                <c:v>13.852765751822316</c:v>
              </c:pt>
              <c:pt idx="16">
                <c:v>15.487862948727839</c:v>
              </c:pt>
              <c:pt idx="17">
                <c:v>16.966103809133429</c:v>
              </c:pt>
            </c:numLit>
          </c:yVal>
          <c:smooth val="1"/>
        </c:ser>
        <c:ser>
          <c:idx val="19"/>
          <c:order val="19"/>
          <c:tx>
            <c:v>28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2.6907125824927784</c:v>
              </c:pt>
              <c:pt idx="1">
                <c:v>3.8052422266092223</c:v>
              </c:pt>
              <c:pt idx="2">
                <c:v>4.6604509014423563</c:v>
              </c:pt>
              <c:pt idx="3">
                <c:v>5.3814251649855569</c:v>
              </c:pt>
              <c:pt idx="4">
                <c:v>6.5908728715936968</c:v>
              </c:pt>
              <c:pt idx="5">
                <c:v>7.6104844532184446</c:v>
              </c:pt>
              <c:pt idx="6">
                <c:v>8.5087802895508808</c:v>
              </c:pt>
              <c:pt idx="7">
                <c:v>9.3209018028847126</c:v>
              </c:pt>
              <c:pt idx="8">
                <c:v>10.067724609969693</c:v>
              </c:pt>
              <c:pt idx="9">
                <c:v>10.762850329971114</c:v>
              </c:pt>
              <c:pt idx="10">
                <c:v>11.415726679827667</c:v>
              </c:pt>
              <c:pt idx="11">
                <c:v>12.033232484735727</c:v>
              </c:pt>
              <c:pt idx="12">
                <c:v>12.620560702079327</c:v>
              </c:pt>
              <c:pt idx="13">
                <c:v>13.181745743187394</c:v>
              </c:pt>
              <c:pt idx="14">
                <c:v>14.237912685656518</c:v>
              </c:pt>
              <c:pt idx="15">
                <c:v>15.220968906436889</c:v>
              </c:pt>
              <c:pt idx="16">
                <c:v>17.017560579101762</c:v>
              </c:pt>
              <c:pt idx="17">
                <c:v>18.641803605769425</c:v>
              </c:pt>
            </c:numLit>
          </c:yVal>
          <c:smooth val="1"/>
        </c:ser>
        <c:ser>
          <c:idx val="20"/>
          <c:order val="20"/>
          <c:tx>
            <c:v>30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2.9336043067731823</c:v>
              </c:pt>
              <c:pt idx="1">
                <c:v>4.1487429972747556</c:v>
              </c:pt>
              <c:pt idx="2">
                <c:v>5.0811517086340263</c:v>
              </c:pt>
              <c:pt idx="3">
                <c:v>5.8672086135463646</c:v>
              </c:pt>
              <c:pt idx="4">
                <c:v>7.185833658825465</c:v>
              </c:pt>
              <c:pt idx="5">
                <c:v>8.2974859945495112</c:v>
              </c:pt>
              <c:pt idx="6">
                <c:v>9.276871363082579</c:v>
              </c:pt>
              <c:pt idx="7">
                <c:v>10.162303417268053</c:v>
              </c:pt>
              <c:pt idx="8">
                <c:v>10.976542224309725</c:v>
              </c:pt>
              <c:pt idx="9">
                <c:v>11.734417227092729</c:v>
              </c:pt>
              <c:pt idx="10">
                <c:v>12.446228991824267</c:v>
              </c:pt>
              <c:pt idx="11">
                <c:v>13.119477298061963</c:v>
              </c:pt>
              <c:pt idx="12">
                <c:v>13.759823873574819</c:v>
              </c:pt>
              <c:pt idx="13">
                <c:v>14.37166731765093</c:v>
              </c:pt>
              <c:pt idx="14">
                <c:v>15.523174881579752</c:v>
              </c:pt>
              <c:pt idx="15">
                <c:v>16.594971989099022</c:v>
              </c:pt>
              <c:pt idx="16">
                <c:v>18.553742726165158</c:v>
              </c:pt>
              <c:pt idx="17">
                <c:v>20.324606834536105</c:v>
              </c:pt>
            </c:numLit>
          </c:yVal>
          <c:smooth val="1"/>
        </c:ser>
        <c:ser>
          <c:idx val="21"/>
          <c:order val="21"/>
          <c:tx>
            <c:v>32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3.1766888324718043</c:v>
              </c:pt>
              <c:pt idx="1">
                <c:v>4.4925164303207783</c:v>
              </c:pt>
              <c:pt idx="2">
                <c:v>5.5021864576778219</c:v>
              </c:pt>
              <c:pt idx="3">
                <c:v>6.3533776649436087</c:v>
              </c:pt>
              <c:pt idx="4">
                <c:v>7.7812667111535534</c:v>
              </c:pt>
              <c:pt idx="5">
                <c:v>8.9850328606415566</c:v>
              </c:pt>
              <c:pt idx="6">
                <c:v>10.045572128231958</c:v>
              </c:pt>
              <c:pt idx="7">
                <c:v>11.004372915355644</c:v>
              </c:pt>
              <c:pt idx="8">
                <c:v>11.886081235500413</c:v>
              </c:pt>
              <c:pt idx="9">
                <c:v>12.706755329887217</c:v>
              </c:pt>
              <c:pt idx="10">
                <c:v>13.477549290962335</c:v>
              </c:pt>
              <c:pt idx="11">
                <c:v>14.206584345542792</c:v>
              </c:pt>
              <c:pt idx="12">
                <c:v>14.89999136388084</c:v>
              </c:pt>
              <c:pt idx="13">
                <c:v>15.562533422307107</c:v>
              </c:pt>
              <c:pt idx="14">
                <c:v>16.809457286713037</c:v>
              </c:pt>
              <c:pt idx="15">
                <c:v>17.970065721283113</c:v>
              </c:pt>
              <c:pt idx="16">
                <c:v>20.091144256463917</c:v>
              </c:pt>
              <c:pt idx="17">
                <c:v>22.008745830711288</c:v>
              </c:pt>
            </c:numLit>
          </c:yVal>
          <c:smooth val="1"/>
        </c:ser>
        <c:ser>
          <c:idx val="22"/>
          <c:order val="22"/>
          <c:tx>
            <c:v>34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3.4191988166417371</c:v>
              </c:pt>
              <c:pt idx="1">
                <c:v>4.8354773389447816</c:v>
              </c:pt>
              <c:pt idx="2">
                <c:v>5.9222260716028696</c:v>
              </c:pt>
              <c:pt idx="3">
                <c:v>6.8383976332834742</c:v>
              </c:pt>
              <c:pt idx="4">
                <c:v>8.3752924299003144</c:v>
              </c:pt>
              <c:pt idx="5">
                <c:v>9.6709546778895632</c:v>
              </c:pt>
              <c:pt idx="6">
                <c:v>10.812456033540323</c:v>
              </c:pt>
              <c:pt idx="7">
                <c:v>11.844452143205739</c:v>
              </c:pt>
              <c:pt idx="8">
                <c:v>12.793470509136274</c:v>
              </c:pt>
              <c:pt idx="9">
                <c:v>13.676795266566948</c:v>
              </c:pt>
              <c:pt idx="10">
                <c:v>14.506432016834344</c:v>
              </c:pt>
              <c:pt idx="11">
                <c:v>15.291121965195524</c:v>
              </c:pt>
              <c:pt idx="12">
                <c:v>16.037464015546021</c:v>
              </c:pt>
              <c:pt idx="13">
                <c:v>16.750584859800629</c:v>
              </c:pt>
              <c:pt idx="14">
                <c:v>18.092699503840741</c:v>
              </c:pt>
              <c:pt idx="15">
                <c:v>19.341909355779126</c:v>
              </c:pt>
              <c:pt idx="16">
                <c:v>21.624912067080647</c:v>
              </c:pt>
              <c:pt idx="17">
                <c:v>23.688904286411478</c:v>
              </c:pt>
            </c:numLit>
          </c:yVal>
          <c:smooth val="1"/>
        </c:ser>
        <c:ser>
          <c:idx val="23"/>
          <c:order val="23"/>
          <c:tx>
            <c:v>36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3.6604291272767724</c:v>
              </c:pt>
              <c:pt idx="1">
                <c:v>5.1766285159003234</c:v>
              </c:pt>
              <c:pt idx="2">
                <c:v>6.3400492259483743</c:v>
              </c:pt>
              <c:pt idx="3">
                <c:v>7.3208582545535448</c:v>
              </c:pt>
              <c:pt idx="4">
                <c:v>8.9661836014492344</c:v>
              </c:pt>
              <c:pt idx="5">
                <c:v>10.353257031800647</c:v>
              </c:pt>
              <c:pt idx="6">
                <c:v>11.575293255816975</c:v>
              </c:pt>
              <c:pt idx="7">
                <c:v>12.680098451896749</c:v>
              </c:pt>
              <c:pt idx="8">
                <c:v>13.696071682837625</c:v>
              </c:pt>
              <c:pt idx="9">
                <c:v>14.64171650910709</c:v>
              </c:pt>
              <c:pt idx="10">
                <c:v>15.529885547700971</c:v>
              </c:pt>
              <c:pt idx="11">
                <c:v>16.369936710822188</c:v>
              </c:pt>
              <c:pt idx="12">
                <c:v>17.168934466295696</c:v>
              </c:pt>
              <c:pt idx="13">
                <c:v>17.932367202898469</c:v>
              </c:pt>
              <c:pt idx="14">
                <c:v>19.36917032510307</c:v>
              </c:pt>
              <c:pt idx="15">
                <c:v>20.706514063601293</c:v>
              </c:pt>
              <c:pt idx="16">
                <c:v>23.15058651163395</c:v>
              </c:pt>
              <c:pt idx="17">
                <c:v>25.360196903793497</c:v>
              </c:pt>
            </c:numLit>
          </c:yVal>
          <c:smooth val="1"/>
        </c:ser>
        <c:ser>
          <c:idx val="24"/>
          <c:order val="24"/>
          <c:tx>
            <c:v>38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3.8997344009396446</c:v>
              </c:pt>
              <c:pt idx="1">
                <c:v>5.5150572794617618</c:v>
              </c:pt>
              <c:pt idx="2">
                <c:v>6.7545381184516433</c:v>
              </c:pt>
              <c:pt idx="3">
                <c:v>7.7994688018792893</c:v>
              </c:pt>
              <c:pt idx="4">
                <c:v>9.5523594146803603</c:v>
              </c:pt>
              <c:pt idx="5">
                <c:v>11.030114558923524</c:v>
              </c:pt>
              <c:pt idx="6">
                <c:v>12.332042976681555</c:v>
              </c:pt>
              <c:pt idx="7">
                <c:v>13.509076236903287</c:v>
              </c:pt>
              <c:pt idx="8">
                <c:v>14.591470027732271</c:v>
              </c:pt>
              <c:pt idx="9">
                <c:v>15.598937603758579</c:v>
              </c:pt>
              <c:pt idx="10">
                <c:v>16.54517183838529</c:v>
              </c:pt>
              <c:pt idx="11">
                <c:v>17.440142429390928</c:v>
              </c:pt>
              <c:pt idx="12">
                <c:v>18.291375693292888</c:v>
              </c:pt>
              <c:pt idx="13">
                <c:v>19.104718829360721</c:v>
              </c:pt>
              <c:pt idx="14">
                <c:v>20.635454808179503</c:v>
              </c:pt>
              <c:pt idx="15">
                <c:v>22.060229117847047</c:v>
              </c:pt>
              <c:pt idx="16">
                <c:v>24.664085953363109</c:v>
              </c:pt>
              <c:pt idx="17">
                <c:v>27.018152473806573</c:v>
              </c:pt>
            </c:numLit>
          </c:yVal>
          <c:smooth val="1"/>
        </c:ser>
        <c:ser>
          <c:idx val="25"/>
          <c:order val="25"/>
          <c:tx>
            <c:v>40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4.1365268633852477</c:v>
              </c:pt>
              <c:pt idx="1">
                <c:v>5.8499323913200572</c:v>
              </c:pt>
              <c:pt idx="2">
                <c:v>7.1646746942567745</c:v>
              </c:pt>
              <c:pt idx="3">
                <c:v>8.2730537267704953</c:v>
              </c:pt>
              <c:pt idx="4">
                <c:v>10.132380122609238</c:v>
              </c:pt>
              <c:pt idx="5">
                <c:v>11.699864782640114</c:v>
              </c:pt>
              <c:pt idx="6">
                <c:v>13.080846490769549</c:v>
              </c:pt>
              <c:pt idx="7">
                <c:v>14.329349388513549</c:v>
              </c:pt>
              <c:pt idx="8">
                <c:v>15.477466293974254</c:v>
              </c:pt>
              <c:pt idx="9">
                <c:v>16.546107453540991</c:v>
              </c:pt>
              <c:pt idx="10">
                <c:v>17.549797173960172</c:v>
              </c:pt>
              <c:pt idx="11">
                <c:v>18.499110514566802</c:v>
              </c:pt>
              <c:pt idx="12">
                <c:v>19.402030790955145</c:v>
              </c:pt>
              <c:pt idx="13">
                <c:v>20.264760245218476</c:v>
              </c:pt>
              <c:pt idx="14">
                <c:v>21.888442744110836</c:v>
              </c:pt>
              <c:pt idx="15">
                <c:v>23.399729565280229</c:v>
              </c:pt>
              <c:pt idx="16">
                <c:v>26.161692981539098</c:v>
              </c:pt>
              <c:pt idx="17">
                <c:v>28.658698777027098</c:v>
              </c:pt>
            </c:numLit>
          </c:yVal>
          <c:smooth val="1"/>
        </c:ser>
        <c:ser>
          <c:idx val="26"/>
          <c:order val="26"/>
          <c:tx>
            <c:v>45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4.7141526289554179</c:v>
              </c:pt>
              <c:pt idx="1">
                <c:v>6.6668185829655338</c:v>
              </c:pt>
              <c:pt idx="2">
                <c:v>8.1651518679851787</c:v>
              </c:pt>
              <c:pt idx="3">
                <c:v>9.4283052579108357</c:v>
              </c:pt>
              <c:pt idx="4">
                <c:v>11.547268510540651</c:v>
              </c:pt>
              <c:pt idx="5">
                <c:v>13.333637165931068</c:v>
              </c:pt>
              <c:pt idx="6">
                <c:v>14.907459545169754</c:v>
              </c:pt>
              <c:pt idx="7">
                <c:v>16.330303735970357</c:v>
              </c:pt>
              <c:pt idx="8">
                <c:v>17.638744006510834</c:v>
              </c:pt>
              <c:pt idx="9">
                <c:v>18.856610515821671</c:v>
              </c:pt>
              <c:pt idx="10">
                <c:v>20.000455748896599</c:v>
              </c:pt>
              <c:pt idx="11">
                <c:v>21.082331469307316</c:v>
              </c:pt>
              <c:pt idx="12">
                <c:v>22.111335785065545</c:v>
              </c:pt>
              <c:pt idx="13">
                <c:v>23.094537021081301</c:v>
              </c:pt>
              <c:pt idx="14">
                <c:v>24.944950997234766</c:v>
              </c:pt>
              <c:pt idx="15">
                <c:v>26.667274331862135</c:v>
              </c:pt>
              <c:pt idx="16">
                <c:v>29.814919090339508</c:v>
              </c:pt>
              <c:pt idx="17">
                <c:v>32.660607471940715</c:v>
              </c:pt>
            </c:numLit>
          </c:yVal>
          <c:smooth val="1"/>
        </c:ser>
        <c:ser>
          <c:idx val="27"/>
          <c:order val="27"/>
          <c:tx>
            <c:v>50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5.2659950275151752</c:v>
              </c:pt>
              <c:pt idx="1">
                <c:v>7.4472415873012414</c:v>
              </c:pt>
              <c:pt idx="2">
                <c:v>9.120970940061353</c:v>
              </c:pt>
              <c:pt idx="3">
                <c:v>10.53199005503035</c:v>
              </c:pt>
              <c:pt idx="4">
                <c:v>12.899000805445642</c:v>
              </c:pt>
              <c:pt idx="5">
                <c:v>14.894483174602483</c:v>
              </c:pt>
              <c:pt idx="6">
                <c:v>16.652538434069012</c:v>
              </c:pt>
              <c:pt idx="7">
                <c:v>18.241941880122706</c:v>
              </c:pt>
              <c:pt idx="8">
                <c:v>19.703549193417</c:v>
              </c:pt>
              <c:pt idx="9">
                <c:v>21.063980110060701</c:v>
              </c:pt>
              <c:pt idx="10">
                <c:v>22.341724761903723</c:v>
              </c:pt>
              <c:pt idx="11">
                <c:v>23.550245701399614</c:v>
              </c:pt>
              <c:pt idx="12">
                <c:v>24.699706068208993</c:v>
              </c:pt>
              <c:pt idx="13">
                <c:v>25.798001610891284</c:v>
              </c:pt>
              <c:pt idx="14">
                <c:v>27.86502649621578</c:v>
              </c:pt>
              <c:pt idx="15">
                <c:v>29.788966349204966</c:v>
              </c:pt>
              <c:pt idx="16">
                <c:v>33.305076868138023</c:v>
              </c:pt>
              <c:pt idx="17">
                <c:v>36.483883760245412</c:v>
              </c:pt>
            </c:numLit>
          </c:yVal>
          <c:smooth val="1"/>
        </c:ser>
        <c:ser>
          <c:idx val="28"/>
          <c:order val="28"/>
          <c:tx>
            <c:v>55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5.7870318273212877</c:v>
              </c:pt>
              <c:pt idx="1">
                <c:v>8.1840988960825207</c:v>
              </c:pt>
              <c:pt idx="2">
                <c:v>10.023433149938633</c:v>
              </c:pt>
              <c:pt idx="3">
                <c:v>11.574063654642575</c:v>
              </c:pt>
              <c:pt idx="4">
                <c:v>14.175275102183287</c:v>
              </c:pt>
              <c:pt idx="5">
                <c:v>16.368197792165041</c:v>
              </c:pt>
              <c:pt idx="6">
                <c:v>18.300201466221502</c:v>
              </c:pt>
              <c:pt idx="7">
                <c:v>20.046866299877266</c:v>
              </c:pt>
              <c:pt idx="8">
                <c:v>21.653090384192598</c:v>
              </c:pt>
              <c:pt idx="9">
                <c:v>23.148127309285151</c:v>
              </c:pt>
              <c:pt idx="10">
                <c:v>24.552296688247559</c:v>
              </c:pt>
              <c:pt idx="11">
                <c:v>25.880393107690452</c:v>
              </c:pt>
              <c:pt idx="12">
                <c:v>27.143585285467545</c:v>
              </c:pt>
              <c:pt idx="13">
                <c:v>28.350550204366574</c:v>
              </c:pt>
              <c:pt idx="14">
                <c:v>30.622094088615622</c:v>
              </c:pt>
              <c:pt idx="15">
                <c:v>32.736395584330083</c:v>
              </c:pt>
              <c:pt idx="16">
                <c:v>36.600402932443004</c:v>
              </c:pt>
              <c:pt idx="17">
                <c:v>40.093732599754532</c:v>
              </c:pt>
            </c:numLit>
          </c:yVal>
          <c:smooth val="1"/>
        </c:ser>
        <c:ser>
          <c:idx val="29"/>
          <c:order val="29"/>
          <c:tx>
            <c:v>60</c:v>
          </c:tx>
          <c:marker>
            <c:symbol val="none"/>
          </c:marker>
          <c:xVal>
            <c:numLit>
              <c:formatCode>General</c:formatCode>
              <c:ptCount val="18"/>
              <c:pt idx="0">
                <c:v>25</c:v>
              </c:pt>
              <c:pt idx="1">
                <c:v>50</c:v>
              </c:pt>
              <c:pt idx="2">
                <c:v>75</c:v>
              </c:pt>
              <c:pt idx="3">
                <c:v>100</c:v>
              </c:pt>
              <c:pt idx="4">
                <c:v>150</c:v>
              </c:pt>
              <c:pt idx="5">
                <c:v>200</c:v>
              </c:pt>
              <c:pt idx="6">
                <c:v>250</c:v>
              </c:pt>
              <c:pt idx="7">
                <c:v>300</c:v>
              </c:pt>
              <c:pt idx="8">
                <c:v>350</c:v>
              </c:pt>
              <c:pt idx="9">
                <c:v>400</c:v>
              </c:pt>
              <c:pt idx="10">
                <c:v>450</c:v>
              </c:pt>
              <c:pt idx="11">
                <c:v>500</c:v>
              </c:pt>
              <c:pt idx="12">
                <c:v>550</c:v>
              </c:pt>
              <c:pt idx="13">
                <c:v>600</c:v>
              </c:pt>
              <c:pt idx="14">
                <c:v>700</c:v>
              </c:pt>
              <c:pt idx="15">
                <c:v>800</c:v>
              </c:pt>
              <c:pt idx="16">
                <c:v>1000</c:v>
              </c:pt>
              <c:pt idx="17">
                <c:v>1200</c:v>
              </c:pt>
            </c:numLit>
          </c:xVal>
          <c:yVal>
            <c:numLit>
              <c:formatCode>0.00</c:formatCode>
              <c:ptCount val="18"/>
              <c:pt idx="0">
                <c:v>6.2738876684389098</c:v>
              </c:pt>
              <c:pt idx="1">
                <c:v>8.8726170295116216</c:v>
              </c:pt>
              <c:pt idx="2">
                <c:v>10.866692202716035</c:v>
              </c:pt>
              <c:pt idx="3">
                <c:v>12.54777533687782</c:v>
              </c:pt>
              <c:pt idx="4">
                <c:v>15.367823491214976</c:v>
              </c:pt>
              <c:pt idx="5">
                <c:v>17.745234059023243</c:v>
              </c:pt>
              <c:pt idx="6">
                <c:v>19.839774816310243</c:v>
              </c:pt>
              <c:pt idx="7">
                <c:v>21.733384405432069</c:v>
              </c:pt>
              <c:pt idx="8">
                <c:v>23.474738138404383</c:v>
              </c:pt>
              <c:pt idx="9">
                <c:v>25.095550673755639</c:v>
              </c:pt>
              <c:pt idx="10">
                <c:v>26.617851088534863</c:v>
              </c:pt>
              <c:pt idx="11">
                <c:v>28.057678619654126</c:v>
              </c:pt>
              <c:pt idx="12">
                <c:v>29.427141595407733</c:v>
              </c:pt>
              <c:pt idx="13">
                <c:v>30.735646982429952</c:v>
              </c:pt>
              <c:pt idx="14">
                <c:v>33.198293048488424</c:v>
              </c:pt>
              <c:pt idx="15">
                <c:v>35.490468118046486</c:v>
              </c:pt>
              <c:pt idx="16">
                <c:v>39.679549632620486</c:v>
              </c:pt>
              <c:pt idx="17">
                <c:v>43.466768810864139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4704"/>
        <c:axId val="46670976"/>
      </c:scatterChart>
      <c:valAx>
        <c:axId val="46664704"/>
        <c:scaling>
          <c:orientation val="minMax"/>
          <c:max val="1200"/>
          <c:min val="2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SLOPE</a:t>
                </a:r>
                <a:r>
                  <a:rPr lang="en-US" baseline="0"/>
                  <a:t> LENGTH (FEET)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6670976"/>
        <c:crosses val="autoZero"/>
        <c:crossBetween val="midCat"/>
        <c:majorUnit val="50"/>
        <c:minorUnit val="50"/>
      </c:valAx>
      <c:valAx>
        <c:axId val="46670976"/>
        <c:scaling>
          <c:orientation val="minMax"/>
          <c:max val="4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TOPOGRAPHIC FACTOR</a:t>
                </a:r>
                <a:r>
                  <a:rPr lang="en-US" baseline="0"/>
                  <a:t> - LS</a:t>
                </a:r>
                <a:endParaRPr lang="en-US"/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crossAx val="46664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19</xdr:col>
      <xdr:colOff>190500</xdr:colOff>
      <xdr:row>67</xdr:row>
      <xdr:rowOff>33338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438150</xdr:colOff>
      <xdr:row>3</xdr:row>
      <xdr:rowOff>161925</xdr:rowOff>
    </xdr:from>
    <xdr:to>
      <xdr:col>35</xdr:col>
      <xdr:colOff>115617</xdr:colOff>
      <xdr:row>15</xdr:row>
      <xdr:rowOff>171771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0550" y="742950"/>
          <a:ext cx="9431067" cy="2295846"/>
        </a:xfrm>
        <a:prstGeom prst="rect">
          <a:avLst/>
        </a:prstGeom>
      </xdr:spPr>
    </xdr:pic>
    <xdr:clientData/>
  </xdr:twoCellAnchor>
  <xdr:twoCellAnchor editAs="oneCell">
    <xdr:from>
      <xdr:col>21</xdr:col>
      <xdr:colOff>219075</xdr:colOff>
      <xdr:row>14</xdr:row>
      <xdr:rowOff>47625</xdr:rowOff>
    </xdr:from>
    <xdr:to>
      <xdr:col>33</xdr:col>
      <xdr:colOff>468883</xdr:colOff>
      <xdr:row>73</xdr:row>
      <xdr:rowOff>38100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675" y="2724150"/>
          <a:ext cx="7565008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0.90526</cdr:x>
      <cdr:y>0.12554</cdr:y>
    </cdr:from>
    <cdr:to>
      <cdr:x>1</cdr:x>
      <cdr:y>0.20034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57547" y="695324"/>
          <a:ext cx="1115353" cy="4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PERCENT</a:t>
          </a:r>
          <a:r>
            <a:rPr lang="en-US" sz="1100" baseline="0"/>
            <a:t> SLOPE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B4" sqref="B4"/>
    </sheetView>
  </sheetViews>
  <sheetFormatPr defaultRowHeight="12.75" x14ac:dyDescent="0.2"/>
  <cols>
    <col min="1" max="1" width="11.42578125" style="7" customWidth="1"/>
    <col min="2" max="2" width="20.28515625" style="2" customWidth="1"/>
    <col min="3" max="3" width="11.5703125" style="43" customWidth="1"/>
    <col min="4" max="4" width="12.5703125" style="2" customWidth="1"/>
    <col min="5" max="5" width="11.28515625" style="2" customWidth="1"/>
    <col min="6" max="6" width="12.42578125" style="2" customWidth="1"/>
    <col min="7" max="7" width="11.42578125" style="1" customWidth="1"/>
    <col min="8" max="8" width="12.42578125" style="1" customWidth="1"/>
    <col min="9" max="9" width="11.28515625" style="2" customWidth="1"/>
    <col min="10" max="10" width="11" customWidth="1"/>
    <col min="11" max="11" width="12.140625" customWidth="1"/>
    <col min="12" max="12" width="10.85546875" customWidth="1"/>
  </cols>
  <sheetData>
    <row r="1" spans="1:14" s="3" customFormat="1" ht="15.75" x14ac:dyDescent="0.25">
      <c r="A1" s="7"/>
      <c r="B1"/>
      <c r="C1" s="35" t="s">
        <v>0</v>
      </c>
      <c r="D1" s="4"/>
      <c r="E1" s="4"/>
      <c r="F1" s="4"/>
      <c r="G1" s="5"/>
      <c r="H1" s="5"/>
      <c r="I1" s="4"/>
    </row>
    <row r="2" spans="1:14" s="3" customFormat="1" ht="15.75" x14ac:dyDescent="0.25">
      <c r="A2" s="7"/>
      <c r="B2"/>
      <c r="C2" s="35" t="s">
        <v>1</v>
      </c>
      <c r="D2" s="4"/>
      <c r="E2" s="4"/>
      <c r="F2" s="4"/>
      <c r="G2" s="5"/>
      <c r="H2" s="5"/>
      <c r="I2" s="4"/>
    </row>
    <row r="3" spans="1:14" s="3" customFormat="1" ht="15.75" x14ac:dyDescent="0.25">
      <c r="B3" s="10"/>
      <c r="C3" s="47"/>
      <c r="D3" s="11"/>
      <c r="E3" s="11"/>
      <c r="F3" s="11"/>
      <c r="G3" s="5"/>
      <c r="H3" s="13"/>
      <c r="I3" s="4"/>
      <c r="J3" s="6"/>
    </row>
    <row r="4" spans="1:14" s="3" customFormat="1" ht="15.75" x14ac:dyDescent="0.25">
      <c r="A4" s="8" t="s">
        <v>2</v>
      </c>
      <c r="B4"/>
      <c r="C4" s="37"/>
      <c r="D4"/>
      <c r="E4"/>
      <c r="F4"/>
      <c r="G4"/>
      <c r="H4"/>
      <c r="I4"/>
      <c r="J4"/>
    </row>
    <row r="5" spans="1:14" s="3" customFormat="1" ht="31.5" x14ac:dyDescent="0.25">
      <c r="A5" s="61" t="s">
        <v>3</v>
      </c>
      <c r="B5" s="9"/>
      <c r="C5" s="38" t="s">
        <v>4</v>
      </c>
      <c r="D5" s="12"/>
      <c r="E5" s="11"/>
      <c r="F5" s="11"/>
      <c r="G5" s="5"/>
      <c r="H5" s="13"/>
      <c r="I5" s="4"/>
      <c r="J5" s="6"/>
    </row>
    <row r="6" spans="1:14" s="3" customFormat="1" ht="15.75" x14ac:dyDescent="0.25">
      <c r="A6" s="8" t="s">
        <v>5</v>
      </c>
      <c r="B6" s="9"/>
      <c r="C6" s="36" t="s">
        <v>6</v>
      </c>
      <c r="D6" s="11"/>
      <c r="E6" s="11"/>
      <c r="F6" s="11"/>
      <c r="G6" s="5"/>
      <c r="H6" s="13"/>
      <c r="I6" s="4"/>
      <c r="J6" s="6"/>
    </row>
    <row r="7" spans="1:14" s="3" customFormat="1" ht="15.75" x14ac:dyDescent="0.25">
      <c r="A7" s="8" t="s">
        <v>7</v>
      </c>
      <c r="B7" s="53"/>
      <c r="C7" s="36"/>
      <c r="D7" s="11"/>
      <c r="E7" s="11"/>
      <c r="F7" s="11"/>
      <c r="G7" s="5"/>
      <c r="H7" s="13"/>
      <c r="I7" s="4"/>
      <c r="J7" s="6"/>
    </row>
    <row r="8" spans="1:14" ht="15.75" x14ac:dyDescent="0.25">
      <c r="A8"/>
      <c r="B8"/>
      <c r="C8" s="37"/>
      <c r="D8" s="48"/>
      <c r="E8" s="49"/>
      <c r="F8" s="55"/>
      <c r="G8" s="49"/>
      <c r="H8" s="55"/>
      <c r="I8" s="49"/>
      <c r="J8" s="49"/>
      <c r="K8" s="49"/>
      <c r="L8" s="49"/>
    </row>
    <row r="9" spans="1:14" s="3" customFormat="1" ht="15.75" x14ac:dyDescent="0.25">
      <c r="A9" s="62"/>
      <c r="B9" s="29"/>
      <c r="C9" s="62" t="s">
        <v>42</v>
      </c>
      <c r="E9" s="62" t="s">
        <v>42</v>
      </c>
      <c r="F9" s="48"/>
      <c r="G9" s="62" t="s">
        <v>42</v>
      </c>
      <c r="H9" s="48"/>
      <c r="I9" s="62" t="s">
        <v>42</v>
      </c>
      <c r="J9" s="48"/>
      <c r="K9" s="62" t="s">
        <v>42</v>
      </c>
      <c r="L9" s="48"/>
    </row>
    <row r="10" spans="1:14" s="3" customFormat="1" ht="15.75" x14ac:dyDescent="0.25">
      <c r="A10" s="27" t="s">
        <v>8</v>
      </c>
      <c r="B10" s="23" t="s">
        <v>9</v>
      </c>
      <c r="C10" s="39" t="s">
        <v>10</v>
      </c>
      <c r="D10" s="24" t="s">
        <v>11</v>
      </c>
      <c r="E10" s="32" t="s">
        <v>12</v>
      </c>
      <c r="F10" s="33" t="s">
        <v>13</v>
      </c>
      <c r="G10" s="28" t="s">
        <v>14</v>
      </c>
      <c r="H10" s="25" t="s">
        <v>13</v>
      </c>
      <c r="I10" s="28" t="s">
        <v>15</v>
      </c>
      <c r="J10" s="26" t="s">
        <v>13</v>
      </c>
      <c r="K10" s="28" t="s">
        <v>16</v>
      </c>
      <c r="L10" s="26" t="s">
        <v>13</v>
      </c>
    </row>
    <row r="11" spans="1:14" s="3" customFormat="1" ht="15.75" x14ac:dyDescent="0.25">
      <c r="A11" s="19" t="s">
        <v>17</v>
      </c>
      <c r="B11" s="18" t="s">
        <v>18</v>
      </c>
      <c r="C11" s="44"/>
      <c r="D11" s="30"/>
      <c r="E11" s="44"/>
      <c r="F11" s="30"/>
      <c r="G11" s="44"/>
      <c r="H11" s="30"/>
      <c r="I11" s="44"/>
      <c r="J11" s="30"/>
      <c r="K11" s="44"/>
      <c r="L11" s="30"/>
    </row>
    <row r="12" spans="1:14" s="3" customFormat="1" ht="15.75" x14ac:dyDescent="0.25">
      <c r="A12" s="19" t="s">
        <v>19</v>
      </c>
      <c r="B12" s="18" t="s">
        <v>20</v>
      </c>
      <c r="C12" s="40"/>
      <c r="D12" s="30"/>
      <c r="E12" s="40"/>
      <c r="F12" s="30"/>
      <c r="G12" s="40"/>
      <c r="H12" s="30"/>
      <c r="I12" s="40"/>
      <c r="J12" s="30"/>
      <c r="K12" s="40"/>
      <c r="L12" s="30"/>
    </row>
    <row r="13" spans="1:14" s="3" customFormat="1" ht="15.75" x14ac:dyDescent="0.25">
      <c r="A13" s="19"/>
      <c r="B13" s="18" t="s">
        <v>21</v>
      </c>
      <c r="C13" s="44"/>
      <c r="D13" s="44"/>
      <c r="E13" s="44"/>
      <c r="F13" s="44"/>
      <c r="G13" s="44"/>
      <c r="H13" s="44"/>
      <c r="I13" s="44"/>
      <c r="J13" s="44"/>
      <c r="K13" s="44"/>
      <c r="L13" s="30"/>
      <c r="N13"/>
    </row>
    <row r="14" spans="1:14" s="3" customFormat="1" ht="15.75" x14ac:dyDescent="0.25">
      <c r="A14" s="19" t="s">
        <v>22</v>
      </c>
      <c r="B14" s="18" t="s">
        <v>39</v>
      </c>
      <c r="C14" s="51"/>
      <c r="D14" s="52"/>
      <c r="E14" s="51"/>
      <c r="F14" s="52"/>
      <c r="G14" s="51"/>
      <c r="H14" s="52"/>
      <c r="I14" s="51"/>
      <c r="J14" s="52"/>
      <c r="K14" s="51"/>
      <c r="L14" s="52"/>
    </row>
    <row r="15" spans="1:14" s="3" customFormat="1" ht="15.75" x14ac:dyDescent="0.25">
      <c r="A15" s="19" t="s">
        <v>23</v>
      </c>
      <c r="B15" s="18" t="s">
        <v>24</v>
      </c>
      <c r="C15" s="66">
        <f>IF(C14&lt;=1,(((C13/72.6)*COS(ATAN(C14/100)))^0.2)*(((65.41*(SIN(ATAN(C14/100)))^2)+4.56*SIN(ATAN(C14/100))+0.065)),IF(AND(C14&gt;1,C14&lt;=3.5),(((C13/72.6)*COS(ATAN(C14/100)))^0.3)*(((65.41*(SIN(ATAN(C14/100)))^2)+4.56*SIN(ATAN(C14/100))+0.065)),IF(AND(C14&gt;3.5,C14&lt;=4.5),(((C13/72.6)*COS(ATAN(C14/100)))^0.4)*(((65.41*(SIN(ATAN(C14/100)))^2)+4.56*SIN(ATAN(C14/100))+0.065)),IF(AND(C14&gt;4.5,C14&lt;=9),(((C13/72.6)*COS(ATAN(C14/100)))^0.5)*(((65.41*(SIN(ATAN(C14/100)))^2)+4.56*SIN(ATAN(C14/100))+0.065)),IF(C14&gt;9,(((C13/72.6)*COS(ATAN(C14/100)))^0.5)*(((SIN(ATAN(C14/100)))/SIN(RADIANS(5.143)))^1.4),)))))</f>
        <v>0</v>
      </c>
      <c r="D15" s="52"/>
      <c r="E15" s="66">
        <f t="shared" ref="E15:K15" si="0">IF(E14&lt;=1,(((E13/72.6)*COS(ATAN(E14/100)))^0.2)*(((65.41*(SIN(ATAN(E14/100)))^2)+4.56*SIN(ATAN(E14/100))+0.065)),IF(AND(E14&gt;1,E14&lt;=3.5),(((E13/72.6)*COS(ATAN(E14/100)))^0.3)*(((65.41*(SIN(ATAN(E14/100)))^2)+4.56*SIN(ATAN(E14/100))+0.065)),IF(AND(E14&gt;3.5,E14&lt;=4.5),(((E13/72.6)*COS(ATAN(E14/100)))^0.4)*(((65.41*(SIN(ATAN(E14/100)))^2)+4.56*SIN(ATAN(E14/100))+0.065)),IF(AND(E14&gt;4.5,E14&lt;=9),(((E13/72.6)*COS(ATAN(E14/100)))^0.5)*(((65.41*(SIN(ATAN(E14/100)))^2)+4.56*SIN(ATAN(E14/100))+0.065)),IF(E14&gt;9,(((E13/72.6)*COS(ATAN(E14/100)))^0.5)*(((SIN(ATAN(E14/100)))/SIN(RADIANS(5.143)))^1.4),)))))</f>
        <v>0</v>
      </c>
      <c r="F15" s="52"/>
      <c r="G15" s="66">
        <f t="shared" si="0"/>
        <v>0</v>
      </c>
      <c r="H15" s="52"/>
      <c r="I15" s="66">
        <f t="shared" si="0"/>
        <v>0</v>
      </c>
      <c r="J15" s="52"/>
      <c r="K15" s="66">
        <f t="shared" si="0"/>
        <v>0</v>
      </c>
      <c r="L15" s="52"/>
    </row>
    <row r="16" spans="1:14" s="3" customFormat="1" ht="15.75" x14ac:dyDescent="0.25">
      <c r="A16" s="19" t="s">
        <v>25</v>
      </c>
      <c r="B16" s="34" t="s">
        <v>26</v>
      </c>
      <c r="C16" s="50"/>
      <c r="D16" s="59"/>
      <c r="E16" s="50"/>
      <c r="F16" s="52"/>
      <c r="G16" s="50"/>
      <c r="H16" s="52"/>
      <c r="I16" s="50"/>
      <c r="J16" s="52"/>
      <c r="K16" s="50"/>
      <c r="L16" s="52"/>
    </row>
    <row r="17" spans="1:12" s="3" customFormat="1" ht="15.75" x14ac:dyDescent="0.25">
      <c r="A17" s="19" t="s">
        <v>27</v>
      </c>
      <c r="B17" s="18" t="s">
        <v>28</v>
      </c>
      <c r="C17" s="45">
        <v>1</v>
      </c>
      <c r="D17" s="46" t="s">
        <v>29</v>
      </c>
      <c r="E17" s="45">
        <v>1</v>
      </c>
      <c r="F17" s="46" t="s">
        <v>29</v>
      </c>
      <c r="G17" s="45"/>
      <c r="H17" s="46"/>
      <c r="I17" s="45"/>
      <c r="J17" s="46"/>
      <c r="K17" s="45"/>
      <c r="L17" s="46"/>
    </row>
    <row r="18" spans="1:12" s="6" customFormat="1" ht="15.75" x14ac:dyDescent="0.25">
      <c r="A18" s="17"/>
      <c r="B18" s="14"/>
      <c r="C18" s="41"/>
      <c r="D18" s="20"/>
      <c r="E18" s="20"/>
      <c r="F18" s="20"/>
      <c r="G18" s="21"/>
      <c r="H18" s="21"/>
      <c r="I18" s="20"/>
      <c r="J18" s="22"/>
      <c r="K18" s="20"/>
      <c r="L18" s="22"/>
    </row>
    <row r="19" spans="1:12" s="3" customFormat="1" ht="15.75" x14ac:dyDescent="0.25">
      <c r="A19" s="19" t="s">
        <v>30</v>
      </c>
      <c r="B19" s="18" t="s">
        <v>31</v>
      </c>
      <c r="C19" s="42">
        <f>PRODUCT(C11,C12,C15,C16,C17)</f>
        <v>0</v>
      </c>
      <c r="D19" s="31"/>
      <c r="E19" s="42">
        <f>PRODUCT(E11,E12,E15,E16,E17)</f>
        <v>0</v>
      </c>
      <c r="F19" s="31"/>
      <c r="G19" s="42">
        <f>PRODUCT(G11,G12,G15,G16,G17)</f>
        <v>0</v>
      </c>
      <c r="H19" s="15"/>
      <c r="I19" s="42">
        <f>PRODUCT(I11,I12,I15,I16,I17)</f>
        <v>0</v>
      </c>
      <c r="J19" s="16"/>
      <c r="K19" s="42">
        <f>PRODUCT(K11,K12,K15,K16,K17)</f>
        <v>0</v>
      </c>
      <c r="L19" s="16"/>
    </row>
    <row r="20" spans="1:12" s="3" customFormat="1" ht="15.75" x14ac:dyDescent="0.25">
      <c r="A20" s="8"/>
      <c r="B20" s="18" t="s">
        <v>32</v>
      </c>
      <c r="C20" s="42">
        <f>PRODUCT(C9,C19)</f>
        <v>0</v>
      </c>
      <c r="D20" s="31"/>
      <c r="E20" s="42">
        <f>PRODUCT(E9,E19)</f>
        <v>0</v>
      </c>
      <c r="F20" s="31"/>
      <c r="G20" s="42">
        <f>PRODUCT(G9,G19)</f>
        <v>0</v>
      </c>
      <c r="H20" s="15"/>
      <c r="I20" s="42">
        <f>PRODUCT(I9,I19)</f>
        <v>0</v>
      </c>
      <c r="J20" s="16"/>
      <c r="K20" s="42">
        <f>PRODUCT(K9,K19)</f>
        <v>0</v>
      </c>
      <c r="L20" s="16"/>
    </row>
    <row r="22" spans="1:12" ht="15.75" x14ac:dyDescent="0.25">
      <c r="B22" s="56" t="s">
        <v>38</v>
      </c>
      <c r="E22" s="43"/>
      <c r="G22" s="43"/>
      <c r="I22" s="43"/>
    </row>
    <row r="23" spans="1:12" x14ac:dyDescent="0.2">
      <c r="B23" s="57"/>
      <c r="C23" s="58" t="s">
        <v>33</v>
      </c>
      <c r="D23" s="57"/>
      <c r="E23" s="57"/>
      <c r="F23" s="57"/>
      <c r="G23" s="43"/>
    </row>
    <row r="24" spans="1:12" x14ac:dyDescent="0.2">
      <c r="B24" s="57" t="s">
        <v>34</v>
      </c>
      <c r="C24" s="64">
        <v>1</v>
      </c>
      <c r="D24" s="57">
        <v>2</v>
      </c>
      <c r="E24" s="57">
        <v>3</v>
      </c>
      <c r="F24" s="65" t="s">
        <v>35</v>
      </c>
      <c r="I24" s="54"/>
    </row>
    <row r="25" spans="1:12" x14ac:dyDescent="0.2">
      <c r="B25" s="57"/>
      <c r="C25" s="63">
        <v>270</v>
      </c>
      <c r="D25" s="57">
        <v>270</v>
      </c>
      <c r="E25" s="57">
        <v>270</v>
      </c>
      <c r="F25" s="57"/>
    </row>
    <row r="26" spans="1:12" x14ac:dyDescent="0.2">
      <c r="A26" s="49"/>
      <c r="B26" s="57"/>
      <c r="C26" s="63">
        <v>20</v>
      </c>
      <c r="D26" s="57">
        <v>22.2</v>
      </c>
      <c r="E26" s="57">
        <v>18.8</v>
      </c>
      <c r="F26" s="57"/>
    </row>
    <row r="27" spans="1:12" x14ac:dyDescent="0.2">
      <c r="A27" s="49"/>
      <c r="B27" s="57"/>
      <c r="C27" s="58">
        <v>5.72</v>
      </c>
      <c r="D27" s="57">
        <v>6.56</v>
      </c>
      <c r="E27" s="57">
        <v>5.27</v>
      </c>
      <c r="F27" s="57"/>
    </row>
    <row r="28" spans="1:12" ht="16.5" customHeight="1" x14ac:dyDescent="0.2">
      <c r="A28" s="49"/>
      <c r="B28" s="59" t="s">
        <v>36</v>
      </c>
      <c r="C28" s="60">
        <v>0.19</v>
      </c>
      <c r="D28" s="59">
        <v>0.35</v>
      </c>
      <c r="E28" s="57">
        <v>0.46</v>
      </c>
      <c r="F28" s="57"/>
    </row>
    <row r="29" spans="1:12" x14ac:dyDescent="0.2">
      <c r="A29" s="49"/>
      <c r="B29" s="59" t="s">
        <v>37</v>
      </c>
      <c r="C29" s="60">
        <v>1.0860000000000001</v>
      </c>
      <c r="D29" s="59">
        <v>2.2970000000000002</v>
      </c>
      <c r="E29" s="57">
        <v>2.4220000000000002</v>
      </c>
      <c r="F29" s="57">
        <v>3.383</v>
      </c>
    </row>
    <row r="30" spans="1:12" x14ac:dyDescent="0.2">
      <c r="A30" s="49"/>
    </row>
    <row r="32" spans="1:12" ht="11.25" customHeight="1" x14ac:dyDescent="0.2"/>
  </sheetData>
  <phoneticPr fontId="3" type="noConversion"/>
  <printOptions gridLines="1" gridLinesSet="0"/>
  <pageMargins left="0.14000000000000001" right="0.35" top="1" bottom="1" header="0.5" footer="0.5"/>
  <pageSetup orientation="landscape" horizontalDpi="360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AI22" sqref="AI22"/>
    </sheetView>
  </sheetViews>
  <sheetFormatPr defaultRowHeight="12.75" x14ac:dyDescent="0.2"/>
  <sheetData>
    <row r="1" spans="1:19" ht="15" x14ac:dyDescent="0.2">
      <c r="A1" s="73" t="s">
        <v>40</v>
      </c>
      <c r="B1" s="75" t="s">
        <v>41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15.75" thickBot="1" x14ac:dyDescent="0.25">
      <c r="A2" s="74"/>
      <c r="B2" s="67">
        <v>25</v>
      </c>
      <c r="C2" s="68">
        <v>50</v>
      </c>
      <c r="D2" s="68">
        <v>75</v>
      </c>
      <c r="E2" s="68">
        <v>100</v>
      </c>
      <c r="F2" s="68">
        <v>150</v>
      </c>
      <c r="G2" s="68">
        <v>200</v>
      </c>
      <c r="H2" s="68">
        <v>250</v>
      </c>
      <c r="I2" s="68">
        <v>300</v>
      </c>
      <c r="J2" s="68">
        <v>350</v>
      </c>
      <c r="K2" s="68">
        <v>400</v>
      </c>
      <c r="L2" s="68">
        <v>450</v>
      </c>
      <c r="M2" s="68">
        <v>500</v>
      </c>
      <c r="N2" s="68">
        <v>550</v>
      </c>
      <c r="O2" s="68">
        <v>600</v>
      </c>
      <c r="P2" s="68">
        <v>700</v>
      </c>
      <c r="Q2" s="68">
        <v>800</v>
      </c>
      <c r="R2" s="69">
        <v>1000</v>
      </c>
      <c r="S2" s="69">
        <v>1200</v>
      </c>
    </row>
    <row r="3" spans="1:19" ht="15" x14ac:dyDescent="0.2">
      <c r="A3" s="70">
        <v>0.5</v>
      </c>
      <c r="B3" s="71">
        <f>IF($A3&lt;=1,(((B$2/72.6)*COS(ATAN($A3/100)))^0.2)*(((65.41*(SIN(ATAN($A3/100)))^2)+4.56*SIN(ATAN($A3/100))+0.065)),IF(AND($A3&gt;1,$A3&lt;=3.5),(((B$2/72.6)*COS(ATAN($A3/100)))^0.3)*(((65.41*(SIN(ATAN($A3/100)))^2)+4.56*SIN(ATAN($A3/100))+0.065)),IF(AND($A3&gt;3.5,$A3&lt;=4.5),(((B$2/72.6)*COS(ATAN($A3/100)))^0.4)*(((65.41*(SIN(ATAN($A3/100)))^2)+4.56*SIN(ATAN($A3/100))+0.065)),IF(AND($A3&gt;4.5,$A3&lt;=9),(((B$2/72.6)*COS(ATAN($A3/100)))^0.5)*(((65.41*(SIN(ATAN($A3/100)))^2)+4.56*SIN(ATAN($A3/100))+0.065)),IF($A3&gt;9,(((B$2/72.6)*COS(ATAN($A3/100)))^0.5)*(((SIN(ATAN($A3/100)))/SIN(RADIANS(5.143)))^1.4),)))))</f>
        <v>7.2261460460453911E-2</v>
      </c>
      <c r="C3" s="71">
        <f t="shared" ref="C3:S17" si="0">IF($A3&lt;=1,(((C$2/72.6)*COS(ATAN($A3/100)))^0.2)*(((65.41*(SIN(ATAN($A3/100)))^2)+4.56*SIN(ATAN($A3/100))+0.065)),IF(AND($A3&gt;1,$A3&lt;=3.5),(((C$2/72.6)*COS(ATAN($A3/100)))^0.3)*(((65.41*(SIN(ATAN($A3/100)))^2)+4.56*SIN(ATAN($A3/100))+0.065)),IF(AND($A3&gt;3.5,$A3&lt;=4.5),(((C$2/72.6)*COS(ATAN($A3/100)))^0.4)*(((65.41*(SIN(ATAN($A3/100)))^2)+4.56*SIN(ATAN($A3/100))+0.065)),IF(AND($A3&gt;4.5,$A3&lt;=9),(((C$2/72.6)*COS(ATAN($A3/100)))^0.5)*(((65.41*(SIN(ATAN($A3/100)))^2)+4.56*SIN(ATAN($A3/100))+0.065)),IF($A3&gt;9,(((C$2/72.6)*COS(ATAN($A3/100)))^0.5)*(((SIN(ATAN($A3/100)))/SIN(RADIANS(5.143)))^1.4),)))))</f>
        <v>8.3006620760606678E-2</v>
      </c>
      <c r="D3" s="71">
        <f t="shared" si="0"/>
        <v>9.0018337037390789E-2</v>
      </c>
      <c r="E3" s="71">
        <f t="shared" si="0"/>
        <v>9.5349568721571631E-2</v>
      </c>
      <c r="F3" s="71">
        <f t="shared" si="0"/>
        <v>0.10340391567441946</v>
      </c>
      <c r="G3" s="71">
        <f t="shared" si="0"/>
        <v>0.10952789274014609</v>
      </c>
      <c r="H3" s="71">
        <f t="shared" si="0"/>
        <v>0.1145266967610713</v>
      </c>
      <c r="I3" s="71">
        <f t="shared" si="0"/>
        <v>0.11877990783545776</v>
      </c>
      <c r="J3" s="71">
        <f t="shared" si="0"/>
        <v>0.12249894315316051</v>
      </c>
      <c r="K3" s="71">
        <f t="shared" si="0"/>
        <v>0.12581451021689749</v>
      </c>
      <c r="L3" s="71">
        <f t="shared" si="0"/>
        <v>0.12881345703301827</v>
      </c>
      <c r="M3" s="71">
        <f t="shared" si="0"/>
        <v>0.13155662817268687</v>
      </c>
      <c r="N3" s="71">
        <f t="shared" si="0"/>
        <v>0.1340884192335027</v>
      </c>
      <c r="O3" s="71">
        <f t="shared" si="0"/>
        <v>0.13644228473728978</v>
      </c>
      <c r="P3" s="71">
        <f t="shared" si="0"/>
        <v>0.14071433448891077</v>
      </c>
      <c r="Q3" s="71">
        <f t="shared" si="0"/>
        <v>0.14452292092090782</v>
      </c>
      <c r="R3" s="71">
        <f t="shared" si="0"/>
        <v>0.151118882370922</v>
      </c>
      <c r="S3" s="71">
        <f t="shared" si="0"/>
        <v>0.15673102802976183</v>
      </c>
    </row>
    <row r="4" spans="1:19" ht="15" x14ac:dyDescent="0.2">
      <c r="A4" s="72">
        <v>1</v>
      </c>
      <c r="B4" s="71">
        <f t="shared" ref="B4:Q32" si="1">IF($A4&lt;=1,(((B$2/72.6)*COS(ATAN($A4/100)))^0.2)*(((65.41*(SIN(ATAN($A4/100)))^2)+4.56*SIN(ATAN($A4/100))+0.065)),IF(AND($A4&gt;1,$A4&lt;=3.5),(((B$2/72.6)*COS(ATAN($A4/100)))^0.3)*(((65.41*(SIN(ATAN($A4/100)))^2)+4.56*SIN(ATAN($A4/100))+0.065)),IF(AND($A4&gt;3.5,$A4&lt;=4.5),(((B$2/72.6)*COS(ATAN($A4/100)))^0.4)*(((65.41*(SIN(ATAN($A4/100)))^2)+4.56*SIN(ATAN($A4/100))+0.065)),IF(AND($A4&gt;4.5,$A4&lt;=9),(((B$2/72.6)*COS(ATAN($A4/100)))^0.5)*(((65.41*(SIN(ATAN($A4/100)))^2)+4.56*SIN(ATAN($A4/100))+0.065)),IF($A4&gt;9,(((B$2/72.6)*COS(ATAN($A4/100)))^0.5)*(((SIN(ATAN($A4/100)))/SIN(RADIANS(5.143)))^1.4),)))))</f>
        <v>9.464428283781802E-2</v>
      </c>
      <c r="C4" s="71">
        <f t="shared" si="0"/>
        <v>0.10871773200567567</v>
      </c>
      <c r="D4" s="71">
        <f t="shared" si="0"/>
        <v>0.11790131138879183</v>
      </c>
      <c r="E4" s="71">
        <f t="shared" si="0"/>
        <v>0.12488387991392813</v>
      </c>
      <c r="F4" s="71">
        <f t="shared" si="0"/>
        <v>0.13543304244429835</v>
      </c>
      <c r="G4" s="71">
        <f t="shared" si="0"/>
        <v>0.14345390742277653</v>
      </c>
      <c r="H4" s="71">
        <f t="shared" si="0"/>
        <v>0.15000107957502198</v>
      </c>
      <c r="I4" s="71">
        <f t="shared" si="0"/>
        <v>0.15557171306800915</v>
      </c>
      <c r="J4" s="71">
        <f t="shared" si="0"/>
        <v>0.16044271108340522</v>
      </c>
      <c r="K4" s="71">
        <f t="shared" si="0"/>
        <v>0.16478526747444036</v>
      </c>
      <c r="L4" s="71">
        <f t="shared" si="0"/>
        <v>0.16871313121912404</v>
      </c>
      <c r="M4" s="71">
        <f t="shared" si="0"/>
        <v>0.17230599335560709</v>
      </c>
      <c r="N4" s="71">
        <f t="shared" si="0"/>
        <v>0.17562200091647351</v>
      </c>
      <c r="O4" s="71">
        <f t="shared" si="0"/>
        <v>0.17870497088529286</v>
      </c>
      <c r="P4" s="71">
        <f t="shared" si="0"/>
        <v>0.18430027829277212</v>
      </c>
      <c r="Q4" s="71">
        <f t="shared" si="0"/>
        <v>0.18928856567563604</v>
      </c>
      <c r="R4" s="71">
        <f t="shared" si="0"/>
        <v>0.19792761112371593</v>
      </c>
      <c r="S4" s="71">
        <f t="shared" si="0"/>
        <v>0.20527810608572891</v>
      </c>
    </row>
    <row r="5" spans="1:19" ht="15" x14ac:dyDescent="0.2">
      <c r="A5" s="72">
        <v>2</v>
      </c>
      <c r="B5" s="71">
        <f t="shared" si="1"/>
        <v>0.13241760526566318</v>
      </c>
      <c r="C5" s="71">
        <f t="shared" si="0"/>
        <v>0.16302519495133358</v>
      </c>
      <c r="D5" s="71">
        <f t="shared" si="0"/>
        <v>0.184112004320545</v>
      </c>
      <c r="E5" s="71">
        <f t="shared" si="0"/>
        <v>0.20070755799880022</v>
      </c>
      <c r="F5" s="71">
        <f t="shared" si="0"/>
        <v>0.22666846554897407</v>
      </c>
      <c r="G5" s="71">
        <f t="shared" si="0"/>
        <v>0.24709998874632363</v>
      </c>
      <c r="H5" s="71">
        <f t="shared" si="0"/>
        <v>0.26420785762500243</v>
      </c>
      <c r="I5" s="71">
        <f t="shared" si="0"/>
        <v>0.2790616150420841</v>
      </c>
      <c r="J5" s="71">
        <f t="shared" si="0"/>
        <v>0.29226993314677957</v>
      </c>
      <c r="K5" s="71">
        <f t="shared" si="0"/>
        <v>0.30421577068262801</v>
      </c>
      <c r="L5" s="71">
        <f t="shared" si="0"/>
        <v>0.31515737975141839</v>
      </c>
      <c r="M5" s="71">
        <f t="shared" si="0"/>
        <v>0.32527802787685078</v>
      </c>
      <c r="N5" s="71">
        <f t="shared" si="0"/>
        <v>0.33471296409841494</v>
      </c>
      <c r="O5" s="71">
        <f t="shared" si="0"/>
        <v>0.34356514833807145</v>
      </c>
      <c r="P5" s="71">
        <f t="shared" si="0"/>
        <v>0.35982649538234984</v>
      </c>
      <c r="Q5" s="71">
        <f t="shared" si="0"/>
        <v>0.37453354652733567</v>
      </c>
      <c r="R5" s="71">
        <f t="shared" si="0"/>
        <v>0.40046422680443672</v>
      </c>
      <c r="S5" s="71">
        <f t="shared" si="0"/>
        <v>0.42297831299643407</v>
      </c>
    </row>
    <row r="6" spans="1:19" ht="15" x14ac:dyDescent="0.2">
      <c r="A6" s="72">
        <v>3</v>
      </c>
      <c r="B6" s="71">
        <f t="shared" si="1"/>
        <v>0.18920868599223736</v>
      </c>
      <c r="C6" s="71">
        <f t="shared" si="0"/>
        <v>0.23294321671567553</v>
      </c>
      <c r="D6" s="71">
        <f t="shared" si="0"/>
        <v>0.26307370793331031</v>
      </c>
      <c r="E6" s="71">
        <f t="shared" si="0"/>
        <v>0.28678673988609804</v>
      </c>
      <c r="F6" s="71">
        <f t="shared" si="0"/>
        <v>0.32388172582002711</v>
      </c>
      <c r="G6" s="71">
        <f t="shared" si="0"/>
        <v>0.35307589263217126</v>
      </c>
      <c r="H6" s="71">
        <f t="shared" si="0"/>
        <v>0.37752096082509129</v>
      </c>
      <c r="I6" s="71">
        <f t="shared" si="0"/>
        <v>0.39874517732783632</v>
      </c>
      <c r="J6" s="71">
        <f t="shared" si="0"/>
        <v>0.41761826076521646</v>
      </c>
      <c r="K6" s="71">
        <f t="shared" si="0"/>
        <v>0.43468741270086714</v>
      </c>
      <c r="L6" s="71">
        <f t="shared" si="0"/>
        <v>0.45032164404339231</v>
      </c>
      <c r="M6" s="71">
        <f t="shared" si="0"/>
        <v>0.46478282184041614</v>
      </c>
      <c r="N6" s="71">
        <f t="shared" si="0"/>
        <v>0.47826420055377694</v>
      </c>
      <c r="O6" s="71">
        <f t="shared" si="0"/>
        <v>0.49091289741539373</v>
      </c>
      <c r="P6" s="71">
        <f t="shared" si="0"/>
        <v>0.5141483886519167</v>
      </c>
      <c r="Q6" s="71">
        <f t="shared" si="0"/>
        <v>0.53516297969802862</v>
      </c>
      <c r="R6" s="71">
        <f t="shared" si="0"/>
        <v>0.57221477452751379</v>
      </c>
      <c r="S6" s="71">
        <f t="shared" si="0"/>
        <v>0.60438467109192795</v>
      </c>
    </row>
    <row r="7" spans="1:19" ht="15" x14ac:dyDescent="0.2">
      <c r="A7" s="72">
        <v>4</v>
      </c>
      <c r="B7" s="71">
        <f t="shared" si="1"/>
        <v>0.2295556810673238</v>
      </c>
      <c r="C7" s="71">
        <f t="shared" si="0"/>
        <v>0.3029005371311933</v>
      </c>
      <c r="D7" s="71">
        <f t="shared" si="0"/>
        <v>0.3562349676314524</v>
      </c>
      <c r="E7" s="71">
        <f t="shared" si="0"/>
        <v>0.39967965492196833</v>
      </c>
      <c r="F7" s="71">
        <f t="shared" si="0"/>
        <v>0.47005485788362739</v>
      </c>
      <c r="G7" s="71">
        <f t="shared" si="0"/>
        <v>0.52738046644451775</v>
      </c>
      <c r="H7" s="71">
        <f t="shared" si="0"/>
        <v>0.5766178005489514</v>
      </c>
      <c r="I7" s="71">
        <f t="shared" si="0"/>
        <v>0.62024110347467498</v>
      </c>
      <c r="J7" s="71">
        <f t="shared" si="0"/>
        <v>0.6596890257973107</v>
      </c>
      <c r="K7" s="71">
        <f t="shared" si="0"/>
        <v>0.69588269746064024</v>
      </c>
      <c r="L7" s="71">
        <f t="shared" si="0"/>
        <v>0.72945255070412063</v>
      </c>
      <c r="M7" s="71">
        <f t="shared" si="0"/>
        <v>0.76085174931680821</v>
      </c>
      <c r="N7" s="71">
        <f t="shared" si="0"/>
        <v>0.79041853826908648</v>
      </c>
      <c r="O7" s="71">
        <f t="shared" si="0"/>
        <v>0.81841304262134285</v>
      </c>
      <c r="P7" s="71">
        <f t="shared" si="0"/>
        <v>0.87046488818961532</v>
      </c>
      <c r="Q7" s="71">
        <f t="shared" si="0"/>
        <v>0.91822272426929541</v>
      </c>
      <c r="R7" s="71">
        <f t="shared" si="0"/>
        <v>1.0039499021489235</v>
      </c>
      <c r="S7" s="71">
        <f t="shared" si="0"/>
        <v>1.0799024840185758</v>
      </c>
    </row>
    <row r="8" spans="1:19" ht="15" x14ac:dyDescent="0.2">
      <c r="A8" s="72">
        <v>5</v>
      </c>
      <c r="B8" s="71">
        <f t="shared" si="1"/>
        <v>0.26732286925431731</v>
      </c>
      <c r="C8" s="71">
        <f t="shared" si="0"/>
        <v>0.37805162723194524</v>
      </c>
      <c r="D8" s="71">
        <f t="shared" si="0"/>
        <v>0.46301679157356967</v>
      </c>
      <c r="E8" s="71">
        <f t="shared" si="0"/>
        <v>0.53464573850863462</v>
      </c>
      <c r="F8" s="71">
        <f t="shared" si="0"/>
        <v>0.65480462624981883</v>
      </c>
      <c r="G8" s="71">
        <f t="shared" si="0"/>
        <v>0.75610325446389048</v>
      </c>
      <c r="H8" s="71">
        <f t="shared" si="0"/>
        <v>0.84534913749504004</v>
      </c>
      <c r="I8" s="71">
        <f t="shared" si="0"/>
        <v>0.92603358314713935</v>
      </c>
      <c r="J8" s="71">
        <f t="shared" si="0"/>
        <v>1.0002305883990208</v>
      </c>
      <c r="K8" s="71">
        <f t="shared" si="0"/>
        <v>1.0692914770172692</v>
      </c>
      <c r="L8" s="71">
        <f t="shared" si="0"/>
        <v>1.1341548816958356</v>
      </c>
      <c r="M8" s="71">
        <f t="shared" si="0"/>
        <v>1.1955042151858839</v>
      </c>
      <c r="N8" s="71">
        <f t="shared" si="0"/>
        <v>1.2538553989116681</v>
      </c>
      <c r="O8" s="71">
        <f t="shared" si="0"/>
        <v>1.3096092524996377</v>
      </c>
      <c r="P8" s="71">
        <f t="shared" si="0"/>
        <v>1.4145396636143164</v>
      </c>
      <c r="Q8" s="71">
        <f t="shared" si="0"/>
        <v>1.512206508927781</v>
      </c>
      <c r="R8" s="71">
        <f t="shared" si="0"/>
        <v>1.6906982749900801</v>
      </c>
      <c r="S8" s="71">
        <f t="shared" si="0"/>
        <v>1.8520671662942787</v>
      </c>
    </row>
    <row r="9" spans="1:19" ht="15" x14ac:dyDescent="0.2">
      <c r="A9" s="72">
        <v>6</v>
      </c>
      <c r="B9" s="71">
        <f t="shared" si="1"/>
        <v>0.33579109688768277</v>
      </c>
      <c r="C9" s="71">
        <f t="shared" si="0"/>
        <v>0.47488032334269892</v>
      </c>
      <c r="D9" s="71">
        <f t="shared" si="0"/>
        <v>0.58160724053875001</v>
      </c>
      <c r="E9" s="71">
        <f t="shared" si="0"/>
        <v>0.67158219377536554</v>
      </c>
      <c r="F9" s="71">
        <f t="shared" si="0"/>
        <v>0.82251684754429122</v>
      </c>
      <c r="G9" s="71">
        <f t="shared" si="0"/>
        <v>0.94976064668539784</v>
      </c>
      <c r="H9" s="71">
        <f t="shared" si="0"/>
        <v>1.061864684171355</v>
      </c>
      <c r="I9" s="71">
        <f t="shared" si="0"/>
        <v>1.1632144810775</v>
      </c>
      <c r="J9" s="71">
        <f t="shared" si="0"/>
        <v>1.2564152380827225</v>
      </c>
      <c r="K9" s="71">
        <f t="shared" si="0"/>
        <v>1.3431643875507311</v>
      </c>
      <c r="L9" s="71">
        <f t="shared" si="0"/>
        <v>1.4246409700280969</v>
      </c>
      <c r="M9" s="71">
        <f t="shared" si="0"/>
        <v>1.5017034377601535</v>
      </c>
      <c r="N9" s="71">
        <f t="shared" si="0"/>
        <v>1.5749998528503832</v>
      </c>
      <c r="O9" s="71">
        <f t="shared" si="0"/>
        <v>1.6450336950885824</v>
      </c>
      <c r="P9" s="71">
        <f t="shared" si="0"/>
        <v>1.7768394696688072</v>
      </c>
      <c r="Q9" s="71">
        <f t="shared" si="0"/>
        <v>1.8995212933707957</v>
      </c>
      <c r="R9" s="71">
        <f t="shared" si="0"/>
        <v>2.1237293683427101</v>
      </c>
      <c r="S9" s="71">
        <f t="shared" si="0"/>
        <v>2.3264289621550001</v>
      </c>
    </row>
    <row r="10" spans="1:19" ht="15" x14ac:dyDescent="0.2">
      <c r="A10" s="72">
        <v>7</v>
      </c>
      <c r="B10" s="71">
        <f t="shared" si="1"/>
        <v>0.41165659012431816</v>
      </c>
      <c r="C10" s="71">
        <f t="shared" si="0"/>
        <v>0.58217033279407304</v>
      </c>
      <c r="D10" s="71">
        <f t="shared" si="0"/>
        <v>0.71301012936587549</v>
      </c>
      <c r="E10" s="71">
        <f t="shared" si="0"/>
        <v>0.82331318024863631</v>
      </c>
      <c r="F10" s="71">
        <f t="shared" si="0"/>
        <v>1.0083485950586162</v>
      </c>
      <c r="G10" s="71">
        <f t="shared" si="0"/>
        <v>1.1643406655881461</v>
      </c>
      <c r="H10" s="71">
        <f t="shared" si="0"/>
        <v>1.3017724386112224</v>
      </c>
      <c r="I10" s="71">
        <f t="shared" si="0"/>
        <v>1.426020258731751</v>
      </c>
      <c r="J10" s="71">
        <f t="shared" si="0"/>
        <v>1.5402779212528279</v>
      </c>
      <c r="K10" s="71">
        <f t="shared" si="0"/>
        <v>1.6466263604972726</v>
      </c>
      <c r="L10" s="71">
        <f t="shared" si="0"/>
        <v>1.7465109983822189</v>
      </c>
      <c r="M10" s="71">
        <f t="shared" si="0"/>
        <v>1.8409842378074881</v>
      </c>
      <c r="N10" s="71">
        <f t="shared" si="0"/>
        <v>1.9308405579542758</v>
      </c>
      <c r="O10" s="71">
        <f t="shared" si="0"/>
        <v>2.0166971901172324</v>
      </c>
      <c r="P10" s="71">
        <f t="shared" si="0"/>
        <v>2.1782819260595869</v>
      </c>
      <c r="Q10" s="71">
        <f t="shared" si="0"/>
        <v>2.3286813311762922</v>
      </c>
      <c r="R10" s="71">
        <f t="shared" si="0"/>
        <v>2.6035448772224448</v>
      </c>
      <c r="S10" s="71">
        <f t="shared" si="0"/>
        <v>2.852040517463502</v>
      </c>
    </row>
    <row r="11" spans="1:19" ht="15" x14ac:dyDescent="0.2">
      <c r="A11" s="72">
        <v>8</v>
      </c>
      <c r="B11" s="71">
        <f t="shared" si="1"/>
        <v>0.49483469669260854</v>
      </c>
      <c r="C11" s="71">
        <f t="shared" si="0"/>
        <v>0.69980193919546407</v>
      </c>
      <c r="D11" s="71">
        <f t="shared" si="0"/>
        <v>0.85707883601953305</v>
      </c>
      <c r="E11" s="71">
        <f t="shared" si="0"/>
        <v>0.98966939338521709</v>
      </c>
      <c r="F11" s="71">
        <f t="shared" si="0"/>
        <v>1.2120925139217698</v>
      </c>
      <c r="G11" s="71">
        <f t="shared" si="0"/>
        <v>1.3996038783909281</v>
      </c>
      <c r="H11" s="71">
        <f t="shared" si="0"/>
        <v>1.5648047068272319</v>
      </c>
      <c r="I11" s="71">
        <f t="shared" si="0"/>
        <v>1.7141576720390661</v>
      </c>
      <c r="J11" s="71">
        <f t="shared" si="0"/>
        <v>1.8515018981119418</v>
      </c>
      <c r="K11" s="71">
        <f t="shared" si="0"/>
        <v>1.9793387867704342</v>
      </c>
      <c r="L11" s="71">
        <f t="shared" si="0"/>
        <v>2.0994058175863919</v>
      </c>
      <c r="M11" s="71">
        <f t="shared" si="0"/>
        <v>2.2129680388603261</v>
      </c>
      <c r="N11" s="71">
        <f t="shared" si="0"/>
        <v>2.3209804598744577</v>
      </c>
      <c r="O11" s="71">
        <f t="shared" si="0"/>
        <v>2.4241850278435395</v>
      </c>
      <c r="P11" s="71">
        <f t="shared" si="0"/>
        <v>2.6184190950694362</v>
      </c>
      <c r="Q11" s="71">
        <f t="shared" si="0"/>
        <v>2.7992077567818563</v>
      </c>
      <c r="R11" s="71">
        <f t="shared" si="0"/>
        <v>3.1296094136544639</v>
      </c>
      <c r="S11" s="71">
        <f t="shared" si="0"/>
        <v>3.4283153440781322</v>
      </c>
    </row>
    <row r="12" spans="1:19" ht="15" x14ac:dyDescent="0.2">
      <c r="A12" s="72">
        <v>9</v>
      </c>
      <c r="B12" s="71">
        <f t="shared" si="1"/>
        <v>0.58523032792543039</v>
      </c>
      <c r="C12" s="71">
        <f t="shared" si="0"/>
        <v>0.82764066686419768</v>
      </c>
      <c r="D12" s="71">
        <f t="shared" si="0"/>
        <v>1.0136486620970406</v>
      </c>
      <c r="E12" s="71">
        <f t="shared" si="0"/>
        <v>1.1704606558508608</v>
      </c>
      <c r="F12" s="71">
        <f t="shared" si="0"/>
        <v>1.4335156854189774</v>
      </c>
      <c r="G12" s="71">
        <f t="shared" si="0"/>
        <v>1.6552813337283954</v>
      </c>
      <c r="H12" s="71">
        <f t="shared" si="0"/>
        <v>1.8506607920516036</v>
      </c>
      <c r="I12" s="71">
        <f t="shared" si="0"/>
        <v>2.0272973241940813</v>
      </c>
      <c r="J12" s="71">
        <f t="shared" si="0"/>
        <v>2.1897313794463229</v>
      </c>
      <c r="K12" s="71">
        <f t="shared" si="0"/>
        <v>2.3409213117017216</v>
      </c>
      <c r="L12" s="71">
        <f t="shared" si="0"/>
        <v>2.4829220005925925</v>
      </c>
      <c r="M12" s="71">
        <f t="shared" si="0"/>
        <v>2.6172295914715118</v>
      </c>
      <c r="N12" s="71">
        <f t="shared" si="0"/>
        <v>2.7449735532280726</v>
      </c>
      <c r="O12" s="71">
        <f t="shared" si="0"/>
        <v>2.8670313708379549</v>
      </c>
      <c r="P12" s="71">
        <f t="shared" si="0"/>
        <v>3.0967478147669358</v>
      </c>
      <c r="Q12" s="71">
        <f t="shared" si="0"/>
        <v>3.3105626674567907</v>
      </c>
      <c r="R12" s="71">
        <f t="shared" si="0"/>
        <v>3.7013215841032072</v>
      </c>
      <c r="S12" s="71">
        <f t="shared" si="0"/>
        <v>4.0545946483881625</v>
      </c>
    </row>
    <row r="13" spans="1:19" ht="15" x14ac:dyDescent="0.2">
      <c r="A13" s="72">
        <v>10</v>
      </c>
      <c r="B13" s="71">
        <f t="shared" si="1"/>
        <v>0.67745686160834784</v>
      </c>
      <c r="C13" s="71">
        <f t="shared" si="0"/>
        <v>0.95806868160923853</v>
      </c>
      <c r="D13" s="71">
        <f t="shared" si="0"/>
        <v>1.1733897042418162</v>
      </c>
      <c r="E13" s="71">
        <f t="shared" si="0"/>
        <v>1.3549137232166957</v>
      </c>
      <c r="F13" s="71">
        <f t="shared" si="0"/>
        <v>1.6594236336877313</v>
      </c>
      <c r="G13" s="71">
        <f t="shared" si="0"/>
        <v>1.9161373632184771</v>
      </c>
      <c r="H13" s="71">
        <f t="shared" si="0"/>
        <v>2.14230669919186</v>
      </c>
      <c r="I13" s="71">
        <f t="shared" si="0"/>
        <v>2.3467794084836324</v>
      </c>
      <c r="J13" s="71">
        <f t="shared" si="0"/>
        <v>2.5348114704575671</v>
      </c>
      <c r="K13" s="71">
        <f t="shared" si="0"/>
        <v>2.7098274464333914</v>
      </c>
      <c r="L13" s="71">
        <f t="shared" si="0"/>
        <v>2.8742060448277158</v>
      </c>
      <c r="M13" s="71">
        <f t="shared" si="0"/>
        <v>3.0296791887598671</v>
      </c>
      <c r="N13" s="71">
        <f t="shared" si="0"/>
        <v>3.1775543402883146</v>
      </c>
      <c r="O13" s="71">
        <f t="shared" si="0"/>
        <v>3.3188472673754625</v>
      </c>
      <c r="P13" s="71">
        <f t="shared" si="0"/>
        <v>3.5847647595799788</v>
      </c>
      <c r="Q13" s="71">
        <f t="shared" si="0"/>
        <v>3.8322747264369541</v>
      </c>
      <c r="R13" s="71">
        <f t="shared" si="0"/>
        <v>4.28461339838372</v>
      </c>
      <c r="S13" s="71">
        <f t="shared" si="0"/>
        <v>4.6935588169672648</v>
      </c>
    </row>
    <row r="14" spans="1:19" ht="15" x14ac:dyDescent="0.2">
      <c r="A14" s="72">
        <v>12</v>
      </c>
      <c r="B14" s="71">
        <f t="shared" si="1"/>
        <v>0.87084711400989523</v>
      </c>
      <c r="C14" s="71">
        <f t="shared" si="0"/>
        <v>1.2315637993862629</v>
      </c>
      <c r="D14" s="71">
        <f t="shared" si="0"/>
        <v>1.5083514470898653</v>
      </c>
      <c r="E14" s="71">
        <f t="shared" si="0"/>
        <v>1.7416942280197905</v>
      </c>
      <c r="F14" s="71">
        <f t="shared" si="0"/>
        <v>2.1331310732995714</v>
      </c>
      <c r="G14" s="71">
        <f t="shared" si="0"/>
        <v>2.4631275987725259</v>
      </c>
      <c r="H14" s="71">
        <f t="shared" si="0"/>
        <v>2.7538603740555976</v>
      </c>
      <c r="I14" s="71">
        <f t="shared" si="0"/>
        <v>3.0167028941797307</v>
      </c>
      <c r="J14" s="71">
        <f t="shared" si="0"/>
        <v>3.2584115368858937</v>
      </c>
      <c r="K14" s="71">
        <f t="shared" si="0"/>
        <v>3.4833884560395809</v>
      </c>
      <c r="L14" s="71">
        <f t="shared" si="0"/>
        <v>3.6946913981587883</v>
      </c>
      <c r="M14" s="71">
        <f t="shared" si="0"/>
        <v>3.8945466898712704</v>
      </c>
      <c r="N14" s="71">
        <f t="shared" si="0"/>
        <v>4.0846350279487638</v>
      </c>
      <c r="O14" s="71">
        <f t="shared" si="0"/>
        <v>4.2662621465991428</v>
      </c>
      <c r="P14" s="71">
        <f t="shared" si="0"/>
        <v>4.6080897872569908</v>
      </c>
      <c r="Q14" s="71">
        <f t="shared" si="0"/>
        <v>4.9262551975450517</v>
      </c>
      <c r="R14" s="71">
        <f t="shared" si="0"/>
        <v>5.5077207481111952</v>
      </c>
      <c r="S14" s="71">
        <f t="shared" si="0"/>
        <v>6.0334057883594614</v>
      </c>
    </row>
    <row r="15" spans="1:19" ht="15" x14ac:dyDescent="0.2">
      <c r="A15" s="72">
        <v>14</v>
      </c>
      <c r="B15" s="71">
        <f t="shared" si="1"/>
        <v>1.075369873289562</v>
      </c>
      <c r="C15" s="71">
        <f t="shared" si="0"/>
        <v>1.5208026593735353</v>
      </c>
      <c r="D15" s="71">
        <f t="shared" si="0"/>
        <v>1.8625952574664271</v>
      </c>
      <c r="E15" s="71">
        <f t="shared" si="0"/>
        <v>2.150739746579124</v>
      </c>
      <c r="F15" s="71">
        <f t="shared" si="0"/>
        <v>2.6341074743208281</v>
      </c>
      <c r="G15" s="71">
        <f t="shared" si="0"/>
        <v>3.0416053187470706</v>
      </c>
      <c r="H15" s="71">
        <f t="shared" si="0"/>
        <v>3.4006181267216826</v>
      </c>
      <c r="I15" s="71">
        <f t="shared" si="0"/>
        <v>3.7251905149328541</v>
      </c>
      <c r="J15" s="71">
        <f t="shared" si="0"/>
        <v>4.0236656299080469</v>
      </c>
      <c r="K15" s="71">
        <f t="shared" si="0"/>
        <v>4.3014794931582481</v>
      </c>
      <c r="L15" s="71">
        <f t="shared" si="0"/>
        <v>4.5624079781206062</v>
      </c>
      <c r="M15" s="71">
        <f t="shared" si="0"/>
        <v>4.8092002752615919</v>
      </c>
      <c r="N15" s="71">
        <f t="shared" si="0"/>
        <v>5.0439318013166865</v>
      </c>
      <c r="O15" s="71">
        <f t="shared" si="0"/>
        <v>5.2682149486416563</v>
      </c>
      <c r="P15" s="71">
        <f t="shared" si="0"/>
        <v>5.6903225042704424</v>
      </c>
      <c r="Q15" s="71">
        <f t="shared" si="0"/>
        <v>6.0832106374941413</v>
      </c>
      <c r="R15" s="71">
        <f t="shared" si="0"/>
        <v>6.8012362534433652</v>
      </c>
      <c r="S15" s="71">
        <f t="shared" si="0"/>
        <v>7.4503810298657083</v>
      </c>
    </row>
    <row r="16" spans="1:19" ht="15" x14ac:dyDescent="0.2">
      <c r="A16" s="72">
        <v>16</v>
      </c>
      <c r="B16" s="71">
        <f t="shared" si="1"/>
        <v>1.2892163810815591</v>
      </c>
      <c r="C16" s="71">
        <f t="shared" si="0"/>
        <v>1.8232272909591014</v>
      </c>
      <c r="D16" s="71">
        <f t="shared" si="0"/>
        <v>2.2329882739833398</v>
      </c>
      <c r="E16" s="71">
        <f t="shared" si="0"/>
        <v>2.5784327621631182</v>
      </c>
      <c r="F16" s="71">
        <f t="shared" si="0"/>
        <v>3.1579223016873281</v>
      </c>
      <c r="G16" s="71">
        <f t="shared" si="0"/>
        <v>3.6464545819182028</v>
      </c>
      <c r="H16" s="71">
        <f t="shared" si="0"/>
        <v>4.0768601610173381</v>
      </c>
      <c r="I16" s="71">
        <f t="shared" si="0"/>
        <v>4.4659765479666795</v>
      </c>
      <c r="J16" s="71">
        <f t="shared" si="0"/>
        <v>4.8238059954237844</v>
      </c>
      <c r="K16" s="71">
        <f t="shared" si="0"/>
        <v>5.1568655243262365</v>
      </c>
      <c r="L16" s="71">
        <f t="shared" si="0"/>
        <v>5.4696818728773033</v>
      </c>
      <c r="M16" s="71">
        <f t="shared" si="0"/>
        <v>5.7655509316092797</v>
      </c>
      <c r="N16" s="71">
        <f t="shared" si="0"/>
        <v>6.046960831647473</v>
      </c>
      <c r="O16" s="71">
        <f t="shared" si="0"/>
        <v>6.3158446033746563</v>
      </c>
      <c r="P16" s="71">
        <f t="shared" si="0"/>
        <v>6.8218918609849633</v>
      </c>
      <c r="Q16" s="71">
        <f t="shared" si="0"/>
        <v>7.2929091638364056</v>
      </c>
      <c r="R16" s="71">
        <f t="shared" si="0"/>
        <v>8.1537203220346761</v>
      </c>
      <c r="S16" s="71">
        <f t="shared" si="0"/>
        <v>8.9319530959333591</v>
      </c>
    </row>
    <row r="17" spans="1:19" ht="15" x14ac:dyDescent="0.2">
      <c r="A17" s="72">
        <v>18</v>
      </c>
      <c r="B17" s="71">
        <f t="shared" si="1"/>
        <v>1.5108204756180579</v>
      </c>
      <c r="C17" s="71">
        <f t="shared" si="0"/>
        <v>2.1366228069300277</v>
      </c>
      <c r="D17" s="71">
        <f t="shared" si="0"/>
        <v>2.6168178248858522</v>
      </c>
      <c r="E17" s="71">
        <f t="shared" si="0"/>
        <v>3.0216409512361158</v>
      </c>
      <c r="F17" s="71">
        <f t="shared" si="0"/>
        <v>3.7007392582132352</v>
      </c>
      <c r="G17" s="71">
        <f t="shared" si="0"/>
        <v>4.2732456138600554</v>
      </c>
      <c r="H17" s="71">
        <f t="shared" si="0"/>
        <v>4.7776338385719503</v>
      </c>
      <c r="I17" s="71">
        <f t="shared" si="0"/>
        <v>5.2336356497717045</v>
      </c>
      <c r="J17" s="71">
        <f t="shared" si="0"/>
        <v>5.652972592685626</v>
      </c>
      <c r="K17" s="71">
        <f t="shared" si="0"/>
        <v>6.0432819024722315</v>
      </c>
      <c r="L17" s="71">
        <f t="shared" si="0"/>
        <v>6.4098684207900822</v>
      </c>
      <c r="M17" s="71">
        <f t="shared" si="0"/>
        <v>6.7565945705610817</v>
      </c>
      <c r="N17" s="71">
        <f t="shared" si="0"/>
        <v>7.0863761691028682</v>
      </c>
      <c r="O17" s="71">
        <f t="shared" si="0"/>
        <v>7.4014785164264705</v>
      </c>
      <c r="P17" s="71">
        <f t="shared" si="0"/>
        <v>7.9945105082994097</v>
      </c>
      <c r="Q17" s="71">
        <f t="shared" si="0"/>
        <v>8.5464912277201108</v>
      </c>
      <c r="R17" s="71">
        <f t="shared" si="0"/>
        <v>9.5552676771439007</v>
      </c>
      <c r="S17" s="71">
        <f t="shared" si="0"/>
        <v>10.467271299543409</v>
      </c>
    </row>
    <row r="18" spans="1:19" ht="15" x14ac:dyDescent="0.2">
      <c r="A18" s="72">
        <v>20</v>
      </c>
      <c r="B18" s="71">
        <f t="shared" si="1"/>
        <v>1.7387905553996386</v>
      </c>
      <c r="C18" s="71">
        <f t="shared" si="1"/>
        <v>2.4590211855724156</v>
      </c>
      <c r="D18" s="71">
        <f t="shared" si="1"/>
        <v>3.0116735856730807</v>
      </c>
      <c r="E18" s="71">
        <f t="shared" si="1"/>
        <v>3.4775811107992771</v>
      </c>
      <c r="F18" s="71">
        <f t="shared" si="1"/>
        <v>4.2591496302996807</v>
      </c>
      <c r="G18" s="71">
        <f t="shared" si="1"/>
        <v>4.9180423711448311</v>
      </c>
      <c r="H18" s="71">
        <f t="shared" si="1"/>
        <v>5.4985385290520465</v>
      </c>
      <c r="I18" s="71">
        <f t="shared" si="1"/>
        <v>6.0233471713461615</v>
      </c>
      <c r="J18" s="71">
        <f t="shared" si="1"/>
        <v>6.5059585256638224</v>
      </c>
      <c r="K18" s="71">
        <f t="shared" si="1"/>
        <v>6.9551622215985542</v>
      </c>
      <c r="L18" s="71">
        <f t="shared" si="1"/>
        <v>7.3770635567172453</v>
      </c>
      <c r="M18" s="71">
        <f t="shared" si="1"/>
        <v>7.7761077610164131</v>
      </c>
      <c r="N18" s="71">
        <f t="shared" si="1"/>
        <v>8.1556506240785982</v>
      </c>
      <c r="O18" s="71">
        <f t="shared" si="1"/>
        <v>8.5182992605993615</v>
      </c>
      <c r="P18" s="71">
        <f t="shared" si="1"/>
        <v>9.2008147832306442</v>
      </c>
      <c r="Q18" s="71">
        <f t="shared" si="1"/>
        <v>9.8360847422896622</v>
      </c>
      <c r="R18" s="71">
        <f t="shared" ref="R18:S32" si="2">IF($A18&lt;=1,(((R$2/72.6)*COS(ATAN($A18/100)))^0.2)*(((65.41*(SIN(ATAN($A18/100)))^2)+4.56*SIN(ATAN($A18/100))+0.065)),IF(AND($A18&gt;1,$A18&lt;=3.5),(((R$2/72.6)*COS(ATAN($A18/100)))^0.3)*(((65.41*(SIN(ATAN($A18/100)))^2)+4.56*SIN(ATAN($A18/100))+0.065)),IF(AND($A18&gt;3.5,$A18&lt;=4.5),(((R$2/72.6)*COS(ATAN($A18/100)))^0.4)*(((65.41*(SIN(ATAN($A18/100)))^2)+4.56*SIN(ATAN($A18/100))+0.065)),IF(AND($A18&gt;4.5,$A18&lt;=9),(((R$2/72.6)*COS(ATAN($A18/100)))^0.5)*(((65.41*(SIN(ATAN($A18/100)))^2)+4.56*SIN(ATAN($A18/100))+0.065)),IF($A18&gt;9,(((R$2/72.6)*COS(ATAN($A18/100)))^0.5)*(((SIN(ATAN($A18/100)))/SIN(RADIANS(5.143)))^1.4),)))))</f>
        <v>10.997077058104093</v>
      </c>
      <c r="S18" s="71">
        <f t="shared" si="2"/>
        <v>12.046694342692323</v>
      </c>
    </row>
    <row r="19" spans="1:19" ht="15" x14ac:dyDescent="0.2">
      <c r="A19" s="72">
        <v>22</v>
      </c>
      <c r="B19" s="71">
        <f t="shared" si="1"/>
        <v>1.9718689228306066</v>
      </c>
      <c r="C19" s="71">
        <f t="shared" si="1"/>
        <v>2.7886437738890697</v>
      </c>
      <c r="D19" s="71">
        <f t="shared" si="1"/>
        <v>3.415377160208724</v>
      </c>
      <c r="E19" s="71">
        <f t="shared" si="1"/>
        <v>3.9437378456612131</v>
      </c>
      <c r="F19" s="71">
        <f t="shared" si="1"/>
        <v>4.8300727005864852</v>
      </c>
      <c r="G19" s="71">
        <f t="shared" si="1"/>
        <v>5.5772875477781394</v>
      </c>
      <c r="H19" s="71">
        <f t="shared" si="1"/>
        <v>6.2355970434475134</v>
      </c>
      <c r="I19" s="71">
        <f t="shared" si="1"/>
        <v>6.8307543204174479</v>
      </c>
      <c r="J19" s="71">
        <f t="shared" si="1"/>
        <v>7.3780579208591135</v>
      </c>
      <c r="K19" s="71">
        <f t="shared" si="1"/>
        <v>7.8874756913224262</v>
      </c>
      <c r="L19" s="71">
        <f t="shared" si="1"/>
        <v>8.3659313216672082</v>
      </c>
      <c r="M19" s="71">
        <f t="shared" si="1"/>
        <v>8.8184659083370462</v>
      </c>
      <c r="N19" s="71">
        <f t="shared" si="1"/>
        <v>9.2488850719507258</v>
      </c>
      <c r="O19" s="71">
        <f t="shared" si="1"/>
        <v>9.6601454011729704</v>
      </c>
      <c r="P19" s="71">
        <f t="shared" si="1"/>
        <v>10.434149575653198</v>
      </c>
      <c r="Q19" s="71">
        <f t="shared" si="1"/>
        <v>11.154575095556279</v>
      </c>
      <c r="R19" s="71">
        <f t="shared" si="2"/>
        <v>12.471194086895027</v>
      </c>
      <c r="S19" s="71">
        <f t="shared" si="2"/>
        <v>13.661508640834896</v>
      </c>
    </row>
    <row r="20" spans="1:19" ht="15" x14ac:dyDescent="0.2">
      <c r="A20" s="72">
        <v>24</v>
      </c>
      <c r="B20" s="71">
        <f t="shared" si="1"/>
        <v>2.2089064296258023</v>
      </c>
      <c r="C20" s="71">
        <f t="shared" si="1"/>
        <v>3.1238654307899405</v>
      </c>
      <c r="D20" s="71">
        <f t="shared" si="1"/>
        <v>3.8259381652774569</v>
      </c>
      <c r="E20" s="71">
        <f t="shared" si="1"/>
        <v>4.4178128592516046</v>
      </c>
      <c r="F20" s="71">
        <f t="shared" si="1"/>
        <v>5.4106936421362146</v>
      </c>
      <c r="G20" s="71">
        <f t="shared" si="1"/>
        <v>6.247730861579881</v>
      </c>
      <c r="H20" s="71">
        <f t="shared" si="1"/>
        <v>6.9851754558079708</v>
      </c>
      <c r="I20" s="71">
        <f t="shared" si="1"/>
        <v>7.6518763305549138</v>
      </c>
      <c r="J20" s="71">
        <f t="shared" si="1"/>
        <v>8.2649710591018355</v>
      </c>
      <c r="K20" s="71">
        <f t="shared" si="1"/>
        <v>8.8356257185032092</v>
      </c>
      <c r="L20" s="71">
        <f t="shared" si="1"/>
        <v>9.3715962923698211</v>
      </c>
      <c r="M20" s="71">
        <f t="shared" si="1"/>
        <v>9.8785298651592992</v>
      </c>
      <c r="N20" s="71">
        <f t="shared" si="1"/>
        <v>10.360689529492166</v>
      </c>
      <c r="O20" s="71">
        <f t="shared" si="1"/>
        <v>10.821387284272429</v>
      </c>
      <c r="P20" s="71">
        <f t="shared" si="1"/>
        <v>11.68843416440294</v>
      </c>
      <c r="Q20" s="71">
        <f t="shared" si="1"/>
        <v>12.495461723159762</v>
      </c>
      <c r="R20" s="71">
        <f t="shared" si="2"/>
        <v>13.970350911615942</v>
      </c>
      <c r="S20" s="71">
        <f t="shared" si="2"/>
        <v>15.303752661109828</v>
      </c>
    </row>
    <row r="21" spans="1:19" ht="15" x14ac:dyDescent="0.2">
      <c r="A21" s="72">
        <v>26</v>
      </c>
      <c r="B21" s="71">
        <f t="shared" si="1"/>
        <v>2.4488461503255805</v>
      </c>
      <c r="C21" s="71">
        <f t="shared" si="1"/>
        <v>3.463191437955579</v>
      </c>
      <c r="D21" s="71">
        <f t="shared" si="1"/>
        <v>4.2415259522833573</v>
      </c>
      <c r="E21" s="71">
        <f t="shared" si="1"/>
        <v>4.897692300651161</v>
      </c>
      <c r="F21" s="71">
        <f t="shared" si="1"/>
        <v>5.9984235268765813</v>
      </c>
      <c r="G21" s="71">
        <f t="shared" si="1"/>
        <v>6.9263828759111581</v>
      </c>
      <c r="H21" s="71">
        <f t="shared" si="1"/>
        <v>7.7439314743639196</v>
      </c>
      <c r="I21" s="71">
        <f t="shared" si="1"/>
        <v>8.4830519045667145</v>
      </c>
      <c r="J21" s="71">
        <f t="shared" si="1"/>
        <v>9.1627432874386372</v>
      </c>
      <c r="K21" s="71">
        <f t="shared" si="1"/>
        <v>9.795384601302322</v>
      </c>
      <c r="L21" s="71">
        <f t="shared" si="1"/>
        <v>10.389574313866735</v>
      </c>
      <c r="M21" s="71">
        <f t="shared" si="1"/>
        <v>10.951572917133333</v>
      </c>
      <c r="N21" s="71">
        <f t="shared" si="1"/>
        <v>11.486106576870037</v>
      </c>
      <c r="O21" s="71">
        <f t="shared" si="1"/>
        <v>11.996847053753163</v>
      </c>
      <c r="P21" s="71">
        <f t="shared" si="1"/>
        <v>12.958075825638758</v>
      </c>
      <c r="Q21" s="71">
        <f t="shared" si="1"/>
        <v>13.852765751822316</v>
      </c>
      <c r="R21" s="71">
        <f t="shared" si="2"/>
        <v>15.487862948727839</v>
      </c>
      <c r="S21" s="71">
        <f t="shared" si="2"/>
        <v>16.966103809133429</v>
      </c>
    </row>
    <row r="22" spans="1:19" ht="15" x14ac:dyDescent="0.2">
      <c r="A22" s="72">
        <v>28</v>
      </c>
      <c r="B22" s="71">
        <f t="shared" si="1"/>
        <v>2.6907125824927784</v>
      </c>
      <c r="C22" s="71">
        <f t="shared" si="1"/>
        <v>3.8052422266092223</v>
      </c>
      <c r="D22" s="71">
        <f t="shared" si="1"/>
        <v>4.6604509014423563</v>
      </c>
      <c r="E22" s="71">
        <f t="shared" si="1"/>
        <v>5.3814251649855569</v>
      </c>
      <c r="F22" s="71">
        <f t="shared" si="1"/>
        <v>6.5908728715936968</v>
      </c>
      <c r="G22" s="71">
        <f t="shared" si="1"/>
        <v>7.6104844532184446</v>
      </c>
      <c r="H22" s="71">
        <f t="shared" si="1"/>
        <v>8.5087802895508808</v>
      </c>
      <c r="I22" s="71">
        <f t="shared" si="1"/>
        <v>9.3209018028847126</v>
      </c>
      <c r="J22" s="71">
        <f t="shared" si="1"/>
        <v>10.067724609969693</v>
      </c>
      <c r="K22" s="71">
        <f t="shared" si="1"/>
        <v>10.762850329971114</v>
      </c>
      <c r="L22" s="71">
        <f t="shared" si="1"/>
        <v>11.415726679827667</v>
      </c>
      <c r="M22" s="71">
        <f t="shared" si="1"/>
        <v>12.033232484735727</v>
      </c>
      <c r="N22" s="71">
        <f t="shared" si="1"/>
        <v>12.620560702079327</v>
      </c>
      <c r="O22" s="71">
        <f t="shared" si="1"/>
        <v>13.181745743187394</v>
      </c>
      <c r="P22" s="71">
        <f t="shared" si="1"/>
        <v>14.237912685656518</v>
      </c>
      <c r="Q22" s="71">
        <f t="shared" si="1"/>
        <v>15.220968906436889</v>
      </c>
      <c r="R22" s="71">
        <f t="shared" si="2"/>
        <v>17.017560579101762</v>
      </c>
      <c r="S22" s="71">
        <f t="shared" si="2"/>
        <v>18.641803605769425</v>
      </c>
    </row>
    <row r="23" spans="1:19" ht="15" x14ac:dyDescent="0.2">
      <c r="A23" s="72">
        <v>30</v>
      </c>
      <c r="B23" s="71">
        <f t="shared" si="1"/>
        <v>2.9336043067731823</v>
      </c>
      <c r="C23" s="71">
        <f t="shared" si="1"/>
        <v>4.1487429972747556</v>
      </c>
      <c r="D23" s="71">
        <f t="shared" si="1"/>
        <v>5.0811517086340263</v>
      </c>
      <c r="E23" s="71">
        <f t="shared" si="1"/>
        <v>5.8672086135463646</v>
      </c>
      <c r="F23" s="71">
        <f t="shared" si="1"/>
        <v>7.185833658825465</v>
      </c>
      <c r="G23" s="71">
        <f t="shared" si="1"/>
        <v>8.2974859945495112</v>
      </c>
      <c r="H23" s="71">
        <f t="shared" si="1"/>
        <v>9.276871363082579</v>
      </c>
      <c r="I23" s="71">
        <f t="shared" si="1"/>
        <v>10.162303417268053</v>
      </c>
      <c r="J23" s="71">
        <f t="shared" si="1"/>
        <v>10.976542224309725</v>
      </c>
      <c r="K23" s="71">
        <f t="shared" si="1"/>
        <v>11.734417227092729</v>
      </c>
      <c r="L23" s="71">
        <f t="shared" si="1"/>
        <v>12.446228991824267</v>
      </c>
      <c r="M23" s="71">
        <f t="shared" si="1"/>
        <v>13.119477298061963</v>
      </c>
      <c r="N23" s="71">
        <f t="shared" si="1"/>
        <v>13.759823873574819</v>
      </c>
      <c r="O23" s="71">
        <f t="shared" si="1"/>
        <v>14.37166731765093</v>
      </c>
      <c r="P23" s="71">
        <f t="shared" si="1"/>
        <v>15.523174881579752</v>
      </c>
      <c r="Q23" s="71">
        <f t="shared" si="1"/>
        <v>16.594971989099022</v>
      </c>
      <c r="R23" s="71">
        <f t="shared" si="2"/>
        <v>18.553742726165158</v>
      </c>
      <c r="S23" s="71">
        <f t="shared" si="2"/>
        <v>20.324606834536105</v>
      </c>
    </row>
    <row r="24" spans="1:19" ht="15" x14ac:dyDescent="0.2">
      <c r="A24" s="72">
        <v>32</v>
      </c>
      <c r="B24" s="71">
        <f t="shared" si="1"/>
        <v>3.1766888324718043</v>
      </c>
      <c r="C24" s="71">
        <f t="shared" si="1"/>
        <v>4.4925164303207783</v>
      </c>
      <c r="D24" s="71">
        <f t="shared" si="1"/>
        <v>5.5021864576778219</v>
      </c>
      <c r="E24" s="71">
        <f t="shared" si="1"/>
        <v>6.3533776649436087</v>
      </c>
      <c r="F24" s="71">
        <f t="shared" si="1"/>
        <v>7.7812667111535534</v>
      </c>
      <c r="G24" s="71">
        <f t="shared" si="1"/>
        <v>8.9850328606415566</v>
      </c>
      <c r="H24" s="71">
        <f t="shared" si="1"/>
        <v>10.045572128231958</v>
      </c>
      <c r="I24" s="71">
        <f t="shared" si="1"/>
        <v>11.004372915355644</v>
      </c>
      <c r="J24" s="71">
        <f t="shared" si="1"/>
        <v>11.886081235500413</v>
      </c>
      <c r="K24" s="71">
        <f t="shared" si="1"/>
        <v>12.706755329887217</v>
      </c>
      <c r="L24" s="71">
        <f t="shared" si="1"/>
        <v>13.477549290962335</v>
      </c>
      <c r="M24" s="71">
        <f t="shared" si="1"/>
        <v>14.206584345542792</v>
      </c>
      <c r="N24" s="71">
        <f t="shared" si="1"/>
        <v>14.89999136388084</v>
      </c>
      <c r="O24" s="71">
        <f t="shared" si="1"/>
        <v>15.562533422307107</v>
      </c>
      <c r="P24" s="71">
        <f t="shared" si="1"/>
        <v>16.809457286713037</v>
      </c>
      <c r="Q24" s="71">
        <f t="shared" si="1"/>
        <v>17.970065721283113</v>
      </c>
      <c r="R24" s="71">
        <f t="shared" si="2"/>
        <v>20.091144256463917</v>
      </c>
      <c r="S24" s="71">
        <f t="shared" si="2"/>
        <v>22.008745830711288</v>
      </c>
    </row>
    <row r="25" spans="1:19" ht="15" x14ac:dyDescent="0.2">
      <c r="A25" s="72">
        <v>34</v>
      </c>
      <c r="B25" s="71">
        <f t="shared" si="1"/>
        <v>3.4191988166417371</v>
      </c>
      <c r="C25" s="71">
        <f t="shared" si="1"/>
        <v>4.8354773389447816</v>
      </c>
      <c r="D25" s="71">
        <f t="shared" si="1"/>
        <v>5.9222260716028696</v>
      </c>
      <c r="E25" s="71">
        <f t="shared" si="1"/>
        <v>6.8383976332834742</v>
      </c>
      <c r="F25" s="71">
        <f t="shared" si="1"/>
        <v>8.3752924299003144</v>
      </c>
      <c r="G25" s="71">
        <f t="shared" si="1"/>
        <v>9.6709546778895632</v>
      </c>
      <c r="H25" s="71">
        <f t="shared" si="1"/>
        <v>10.812456033540323</v>
      </c>
      <c r="I25" s="71">
        <f t="shared" si="1"/>
        <v>11.844452143205739</v>
      </c>
      <c r="J25" s="71">
        <f t="shared" si="1"/>
        <v>12.793470509136274</v>
      </c>
      <c r="K25" s="71">
        <f t="shared" si="1"/>
        <v>13.676795266566948</v>
      </c>
      <c r="L25" s="71">
        <f t="shared" si="1"/>
        <v>14.506432016834344</v>
      </c>
      <c r="M25" s="71">
        <f t="shared" si="1"/>
        <v>15.291121965195524</v>
      </c>
      <c r="N25" s="71">
        <f t="shared" si="1"/>
        <v>16.037464015546021</v>
      </c>
      <c r="O25" s="71">
        <f t="shared" si="1"/>
        <v>16.750584859800629</v>
      </c>
      <c r="P25" s="71">
        <f t="shared" si="1"/>
        <v>18.092699503840741</v>
      </c>
      <c r="Q25" s="71">
        <f t="shared" si="1"/>
        <v>19.341909355779126</v>
      </c>
      <c r="R25" s="71">
        <f t="shared" si="2"/>
        <v>21.624912067080647</v>
      </c>
      <c r="S25" s="71">
        <f t="shared" si="2"/>
        <v>23.688904286411478</v>
      </c>
    </row>
    <row r="26" spans="1:19" ht="15" x14ac:dyDescent="0.2">
      <c r="A26" s="72">
        <v>36</v>
      </c>
      <c r="B26" s="71">
        <f t="shared" si="1"/>
        <v>3.6604291272767724</v>
      </c>
      <c r="C26" s="71">
        <f t="shared" si="1"/>
        <v>5.1766285159003234</v>
      </c>
      <c r="D26" s="71">
        <f t="shared" si="1"/>
        <v>6.3400492259483743</v>
      </c>
      <c r="E26" s="71">
        <f t="shared" si="1"/>
        <v>7.3208582545535448</v>
      </c>
      <c r="F26" s="71">
        <f t="shared" si="1"/>
        <v>8.9661836014492344</v>
      </c>
      <c r="G26" s="71">
        <f t="shared" si="1"/>
        <v>10.353257031800647</v>
      </c>
      <c r="H26" s="71">
        <f t="shared" si="1"/>
        <v>11.575293255816975</v>
      </c>
      <c r="I26" s="71">
        <f t="shared" si="1"/>
        <v>12.680098451896749</v>
      </c>
      <c r="J26" s="71">
        <f t="shared" si="1"/>
        <v>13.696071682837625</v>
      </c>
      <c r="K26" s="71">
        <f t="shared" si="1"/>
        <v>14.64171650910709</v>
      </c>
      <c r="L26" s="71">
        <f t="shared" si="1"/>
        <v>15.529885547700971</v>
      </c>
      <c r="M26" s="71">
        <f t="shared" si="1"/>
        <v>16.369936710822188</v>
      </c>
      <c r="N26" s="71">
        <f t="shared" si="1"/>
        <v>17.168934466295696</v>
      </c>
      <c r="O26" s="71">
        <f t="shared" si="1"/>
        <v>17.932367202898469</v>
      </c>
      <c r="P26" s="71">
        <f t="shared" si="1"/>
        <v>19.36917032510307</v>
      </c>
      <c r="Q26" s="71">
        <f t="shared" si="1"/>
        <v>20.706514063601293</v>
      </c>
      <c r="R26" s="71">
        <f t="shared" si="2"/>
        <v>23.15058651163395</v>
      </c>
      <c r="S26" s="71">
        <f t="shared" si="2"/>
        <v>25.360196903793497</v>
      </c>
    </row>
    <row r="27" spans="1:19" ht="15" x14ac:dyDescent="0.2">
      <c r="A27" s="72">
        <v>38</v>
      </c>
      <c r="B27" s="71">
        <f t="shared" si="1"/>
        <v>3.8997344009396446</v>
      </c>
      <c r="C27" s="71">
        <f t="shared" si="1"/>
        <v>5.5150572794617618</v>
      </c>
      <c r="D27" s="71">
        <f t="shared" si="1"/>
        <v>6.7545381184516433</v>
      </c>
      <c r="E27" s="71">
        <f t="shared" si="1"/>
        <v>7.7994688018792893</v>
      </c>
      <c r="F27" s="71">
        <f t="shared" si="1"/>
        <v>9.5523594146803603</v>
      </c>
      <c r="G27" s="71">
        <f t="shared" si="1"/>
        <v>11.030114558923524</v>
      </c>
      <c r="H27" s="71">
        <f t="shared" si="1"/>
        <v>12.332042976681555</v>
      </c>
      <c r="I27" s="71">
        <f t="shared" si="1"/>
        <v>13.509076236903287</v>
      </c>
      <c r="J27" s="71">
        <f t="shared" si="1"/>
        <v>14.591470027732271</v>
      </c>
      <c r="K27" s="71">
        <f t="shared" si="1"/>
        <v>15.598937603758579</v>
      </c>
      <c r="L27" s="71">
        <f t="shared" si="1"/>
        <v>16.54517183838529</v>
      </c>
      <c r="M27" s="71">
        <f t="shared" si="1"/>
        <v>17.440142429390928</v>
      </c>
      <c r="N27" s="71">
        <f t="shared" si="1"/>
        <v>18.291375693292888</v>
      </c>
      <c r="O27" s="71">
        <f t="shared" si="1"/>
        <v>19.104718829360721</v>
      </c>
      <c r="P27" s="71">
        <f t="shared" si="1"/>
        <v>20.635454808179503</v>
      </c>
      <c r="Q27" s="71">
        <f t="shared" si="1"/>
        <v>22.060229117847047</v>
      </c>
      <c r="R27" s="71">
        <f t="shared" si="2"/>
        <v>24.664085953363109</v>
      </c>
      <c r="S27" s="71">
        <f t="shared" si="2"/>
        <v>27.018152473806573</v>
      </c>
    </row>
    <row r="28" spans="1:19" ht="15" x14ac:dyDescent="0.2">
      <c r="A28" s="72">
        <v>40</v>
      </c>
      <c r="B28" s="71">
        <f t="shared" si="1"/>
        <v>4.1365268633852477</v>
      </c>
      <c r="C28" s="71">
        <f t="shared" si="1"/>
        <v>5.8499323913200572</v>
      </c>
      <c r="D28" s="71">
        <f t="shared" si="1"/>
        <v>7.1646746942567745</v>
      </c>
      <c r="E28" s="71">
        <f t="shared" si="1"/>
        <v>8.2730537267704953</v>
      </c>
      <c r="F28" s="71">
        <f t="shared" si="1"/>
        <v>10.132380122609238</v>
      </c>
      <c r="G28" s="71">
        <f t="shared" si="1"/>
        <v>11.699864782640114</v>
      </c>
      <c r="H28" s="71">
        <f t="shared" si="1"/>
        <v>13.080846490769549</v>
      </c>
      <c r="I28" s="71">
        <f t="shared" si="1"/>
        <v>14.329349388513549</v>
      </c>
      <c r="J28" s="71">
        <f t="shared" si="1"/>
        <v>15.477466293974254</v>
      </c>
      <c r="K28" s="71">
        <f t="shared" si="1"/>
        <v>16.546107453540991</v>
      </c>
      <c r="L28" s="71">
        <f t="shared" si="1"/>
        <v>17.549797173960172</v>
      </c>
      <c r="M28" s="71">
        <f t="shared" si="1"/>
        <v>18.499110514566802</v>
      </c>
      <c r="N28" s="71">
        <f t="shared" si="1"/>
        <v>19.402030790955145</v>
      </c>
      <c r="O28" s="71">
        <f t="shared" si="1"/>
        <v>20.264760245218476</v>
      </c>
      <c r="P28" s="71">
        <f t="shared" si="1"/>
        <v>21.888442744110836</v>
      </c>
      <c r="Q28" s="71">
        <f t="shared" si="1"/>
        <v>23.399729565280229</v>
      </c>
      <c r="R28" s="71">
        <f t="shared" si="2"/>
        <v>26.161692981539098</v>
      </c>
      <c r="S28" s="71">
        <f t="shared" si="2"/>
        <v>28.658698777027098</v>
      </c>
    </row>
    <row r="29" spans="1:19" ht="15" x14ac:dyDescent="0.2">
      <c r="A29" s="72">
        <v>45</v>
      </c>
      <c r="B29" s="71">
        <f t="shared" si="1"/>
        <v>4.7141526289554179</v>
      </c>
      <c r="C29" s="71">
        <f t="shared" si="1"/>
        <v>6.6668185829655338</v>
      </c>
      <c r="D29" s="71">
        <f t="shared" si="1"/>
        <v>8.1651518679851787</v>
      </c>
      <c r="E29" s="71">
        <f t="shared" si="1"/>
        <v>9.4283052579108357</v>
      </c>
      <c r="F29" s="71">
        <f t="shared" si="1"/>
        <v>11.547268510540651</v>
      </c>
      <c r="G29" s="71">
        <f t="shared" si="1"/>
        <v>13.333637165931068</v>
      </c>
      <c r="H29" s="71">
        <f t="shared" si="1"/>
        <v>14.907459545169754</v>
      </c>
      <c r="I29" s="71">
        <f t="shared" si="1"/>
        <v>16.330303735970357</v>
      </c>
      <c r="J29" s="71">
        <f t="shared" si="1"/>
        <v>17.638744006510834</v>
      </c>
      <c r="K29" s="71">
        <f t="shared" si="1"/>
        <v>18.856610515821671</v>
      </c>
      <c r="L29" s="71">
        <f t="shared" si="1"/>
        <v>20.000455748896599</v>
      </c>
      <c r="M29" s="71">
        <f t="shared" si="1"/>
        <v>21.082331469307316</v>
      </c>
      <c r="N29" s="71">
        <f t="shared" si="1"/>
        <v>22.111335785065545</v>
      </c>
      <c r="O29" s="71">
        <f t="shared" si="1"/>
        <v>23.094537021081301</v>
      </c>
      <c r="P29" s="71">
        <f t="shared" si="1"/>
        <v>24.944950997234766</v>
      </c>
      <c r="Q29" s="71">
        <f t="shared" si="1"/>
        <v>26.667274331862135</v>
      </c>
      <c r="R29" s="71">
        <f t="shared" si="2"/>
        <v>29.814919090339508</v>
      </c>
      <c r="S29" s="71">
        <f t="shared" si="2"/>
        <v>32.660607471940715</v>
      </c>
    </row>
    <row r="30" spans="1:19" ht="15" x14ac:dyDescent="0.2">
      <c r="A30" s="72">
        <v>50</v>
      </c>
      <c r="B30" s="71">
        <f t="shared" si="1"/>
        <v>5.2659950275151752</v>
      </c>
      <c r="C30" s="71">
        <f t="shared" si="1"/>
        <v>7.4472415873012414</v>
      </c>
      <c r="D30" s="71">
        <f t="shared" si="1"/>
        <v>9.120970940061353</v>
      </c>
      <c r="E30" s="71">
        <f t="shared" si="1"/>
        <v>10.53199005503035</v>
      </c>
      <c r="F30" s="71">
        <f t="shared" si="1"/>
        <v>12.899000805445642</v>
      </c>
      <c r="G30" s="71">
        <f t="shared" si="1"/>
        <v>14.894483174602483</v>
      </c>
      <c r="H30" s="71">
        <f t="shared" si="1"/>
        <v>16.652538434069012</v>
      </c>
      <c r="I30" s="71">
        <f t="shared" si="1"/>
        <v>18.241941880122706</v>
      </c>
      <c r="J30" s="71">
        <f t="shared" si="1"/>
        <v>19.703549193417</v>
      </c>
      <c r="K30" s="71">
        <f t="shared" si="1"/>
        <v>21.063980110060701</v>
      </c>
      <c r="L30" s="71">
        <f t="shared" si="1"/>
        <v>22.341724761903723</v>
      </c>
      <c r="M30" s="71">
        <f t="shared" si="1"/>
        <v>23.550245701399614</v>
      </c>
      <c r="N30" s="71">
        <f t="shared" si="1"/>
        <v>24.699706068208993</v>
      </c>
      <c r="O30" s="71">
        <f t="shared" si="1"/>
        <v>25.798001610891284</v>
      </c>
      <c r="P30" s="71">
        <f t="shared" si="1"/>
        <v>27.86502649621578</v>
      </c>
      <c r="Q30" s="71">
        <f t="shared" si="1"/>
        <v>29.788966349204966</v>
      </c>
      <c r="R30" s="71">
        <f t="shared" si="2"/>
        <v>33.305076868138023</v>
      </c>
      <c r="S30" s="71">
        <f t="shared" si="2"/>
        <v>36.483883760245412</v>
      </c>
    </row>
    <row r="31" spans="1:19" ht="15" x14ac:dyDescent="0.2">
      <c r="A31" s="72">
        <v>55</v>
      </c>
      <c r="B31" s="71">
        <f t="shared" si="1"/>
        <v>5.7870318273212877</v>
      </c>
      <c r="C31" s="71">
        <f t="shared" si="1"/>
        <v>8.1840988960825207</v>
      </c>
      <c r="D31" s="71">
        <f t="shared" si="1"/>
        <v>10.023433149938633</v>
      </c>
      <c r="E31" s="71">
        <f t="shared" si="1"/>
        <v>11.574063654642575</v>
      </c>
      <c r="F31" s="71">
        <f t="shared" si="1"/>
        <v>14.175275102183287</v>
      </c>
      <c r="G31" s="71">
        <f t="shared" si="1"/>
        <v>16.368197792165041</v>
      </c>
      <c r="H31" s="71">
        <f t="shared" si="1"/>
        <v>18.300201466221502</v>
      </c>
      <c r="I31" s="71">
        <f t="shared" si="1"/>
        <v>20.046866299877266</v>
      </c>
      <c r="J31" s="71">
        <f t="shared" si="1"/>
        <v>21.653090384192598</v>
      </c>
      <c r="K31" s="71">
        <f t="shared" si="1"/>
        <v>23.148127309285151</v>
      </c>
      <c r="L31" s="71">
        <f t="shared" si="1"/>
        <v>24.552296688247559</v>
      </c>
      <c r="M31" s="71">
        <f t="shared" si="1"/>
        <v>25.880393107690452</v>
      </c>
      <c r="N31" s="71">
        <f t="shared" si="1"/>
        <v>27.143585285467545</v>
      </c>
      <c r="O31" s="71">
        <f t="shared" si="1"/>
        <v>28.350550204366574</v>
      </c>
      <c r="P31" s="71">
        <f t="shared" si="1"/>
        <v>30.622094088615622</v>
      </c>
      <c r="Q31" s="71">
        <f t="shared" si="1"/>
        <v>32.736395584330083</v>
      </c>
      <c r="R31" s="71">
        <f t="shared" si="2"/>
        <v>36.600402932443004</v>
      </c>
      <c r="S31" s="71">
        <f t="shared" si="2"/>
        <v>40.093732599754532</v>
      </c>
    </row>
    <row r="32" spans="1:19" ht="15" x14ac:dyDescent="0.2">
      <c r="A32" s="72">
        <v>60</v>
      </c>
      <c r="B32" s="71">
        <f t="shared" si="1"/>
        <v>6.2738876684389098</v>
      </c>
      <c r="C32" s="71">
        <f t="shared" si="1"/>
        <v>8.8726170295116216</v>
      </c>
      <c r="D32" s="71">
        <f t="shared" si="1"/>
        <v>10.866692202716035</v>
      </c>
      <c r="E32" s="71">
        <f t="shared" si="1"/>
        <v>12.54777533687782</v>
      </c>
      <c r="F32" s="71">
        <f t="shared" si="1"/>
        <v>15.367823491214976</v>
      </c>
      <c r="G32" s="71">
        <f t="shared" si="1"/>
        <v>17.745234059023243</v>
      </c>
      <c r="H32" s="71">
        <f t="shared" si="1"/>
        <v>19.839774816310243</v>
      </c>
      <c r="I32" s="71">
        <f t="shared" si="1"/>
        <v>21.733384405432069</v>
      </c>
      <c r="J32" s="71">
        <f t="shared" si="1"/>
        <v>23.474738138404383</v>
      </c>
      <c r="K32" s="71">
        <f t="shared" si="1"/>
        <v>25.095550673755639</v>
      </c>
      <c r="L32" s="71">
        <f t="shared" si="1"/>
        <v>26.617851088534863</v>
      </c>
      <c r="M32" s="71">
        <f t="shared" si="1"/>
        <v>28.057678619654126</v>
      </c>
      <c r="N32" s="71">
        <f t="shared" si="1"/>
        <v>29.427141595407733</v>
      </c>
      <c r="O32" s="71">
        <f t="shared" si="1"/>
        <v>30.735646982429952</v>
      </c>
      <c r="P32" s="71">
        <f t="shared" si="1"/>
        <v>33.198293048488424</v>
      </c>
      <c r="Q32" s="71">
        <f t="shared" si="1"/>
        <v>35.490468118046486</v>
      </c>
      <c r="R32" s="71">
        <f t="shared" si="2"/>
        <v>39.679549632620486</v>
      </c>
      <c r="S32" s="71">
        <f t="shared" si="2"/>
        <v>43.466768810864139</v>
      </c>
    </row>
  </sheetData>
  <mergeCells count="2">
    <mergeCell ref="A1:A2"/>
    <mergeCell ref="B1:S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USLE-ALT</vt:lpstr>
      <vt:lpstr>Slope Length Chart</vt:lpstr>
      <vt:lpstr>'USLE-ALT'!Print_Area</vt:lpstr>
    </vt:vector>
  </TitlesOfParts>
  <Company>Napa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kedson</dc:creator>
  <cp:lastModifiedBy>Bill Birmingham</cp:lastModifiedBy>
  <cp:lastPrinted>2005-04-04T23:09:32Z</cp:lastPrinted>
  <dcterms:created xsi:type="dcterms:W3CDTF">1980-02-26T00:25:36Z</dcterms:created>
  <dcterms:modified xsi:type="dcterms:W3CDTF">2015-08-18T23:16:52Z</dcterms:modified>
</cp:coreProperties>
</file>